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elagh\Documents\Area 9\"/>
    </mc:Choice>
  </mc:AlternateContent>
  <bookViews>
    <workbookView xWindow="0" yWindow="0" windowWidth="19170" windowHeight="8340" activeTab="5"/>
  </bookViews>
  <sheets>
    <sheet name="Export Summary" sheetId="1" r:id="rId1"/>
    <sheet name="Entries" sheetId="2" r:id="rId2"/>
    <sheet name="80 A" sheetId="3" r:id="rId3"/>
    <sheet name="80B" sheetId="4" r:id="rId4"/>
    <sheet name="80 B2" sheetId="5" r:id="rId5"/>
    <sheet name="80 C" sheetId="6" r:id="rId6"/>
    <sheet name="100+ D" sheetId="7" r:id="rId7"/>
    <sheet name="100 E1" sheetId="8" r:id="rId8"/>
    <sheet name="100 E2" sheetId="9" r:id="rId9"/>
    <sheet name="90 F" sheetId="10" r:id="rId10"/>
    <sheet name="90 G" sheetId="11" r:id="rId11"/>
    <sheet name="90 H" sheetId="12" r:id="rId12"/>
    <sheet name="Teams (80 S)" sheetId="13" r:id="rId13"/>
    <sheet name="Teams (90 S)" sheetId="14" r:id="rId14"/>
    <sheet name="Teams (90 J)" sheetId="15" r:id="rId15"/>
    <sheet name="DR (80)" sheetId="16" r:id="rId16"/>
    <sheet name="SJ (80)" sheetId="17" r:id="rId17"/>
    <sheet name="XC (80)" sheetId="18" r:id="rId18"/>
    <sheet name="XCT (80)" sheetId="19" r:id="rId19"/>
    <sheet name="DR (100+)" sheetId="20" r:id="rId20"/>
    <sheet name="SJ (100+)" sheetId="21" r:id="rId21"/>
    <sheet name="DR (100)" sheetId="22" r:id="rId22"/>
    <sheet name="SJ (100)" sheetId="23" r:id="rId23"/>
    <sheet name="XC (100)" sheetId="24" r:id="rId24"/>
    <sheet name="XCT (100)" sheetId="25" r:id="rId25"/>
    <sheet name="DR (90)" sheetId="26" r:id="rId26"/>
    <sheet name="DR Score Master (Print)" sheetId="27" r:id="rId27"/>
    <sheet name="XC Times Master (Print)" sheetId="28" r:id="rId28"/>
    <sheet name="SJ (90)" sheetId="29" r:id="rId29"/>
    <sheet name="XC (90)" sheetId="30" r:id="rId30"/>
    <sheet name="XCT (90)" sheetId="31" r:id="rId31"/>
    <sheet name="XCT Master (90)" sheetId="32" r:id="rId32"/>
    <sheet name="XCT Master (100)" sheetId="33" r:id="rId33"/>
    <sheet name="XCT Master (80)" sheetId="34" r:id="rId34"/>
  </sheets>
  <calcPr calcId="152511"/>
</workbook>
</file>

<file path=xl/calcChain.xml><?xml version="1.0" encoding="utf-8"?>
<calcChain xmlns="http://schemas.openxmlformats.org/spreadsheetml/2006/main">
  <c r="A118" i="34" l="1"/>
  <c r="B52" i="34"/>
  <c r="B51" i="34"/>
  <c r="B50" i="34" s="1"/>
  <c r="B49" i="34" s="1"/>
  <c r="B48" i="34" s="1"/>
  <c r="B47" i="34" s="1"/>
  <c r="B46" i="34" s="1"/>
  <c r="B45" i="34" s="1"/>
  <c r="B44" i="34" s="1"/>
  <c r="B43" i="34" s="1"/>
  <c r="B42" i="34" s="1"/>
  <c r="B41" i="34" s="1"/>
  <c r="B40" i="34" s="1"/>
  <c r="B39" i="34" s="1"/>
  <c r="B38" i="34" s="1"/>
  <c r="B37" i="34" s="1"/>
  <c r="B36" i="34" s="1"/>
  <c r="B35" i="34" s="1"/>
  <c r="B34" i="34" s="1"/>
  <c r="B33" i="34" s="1"/>
  <c r="B32" i="34" s="1"/>
  <c r="B31" i="34" s="1"/>
  <c r="B30" i="34" s="1"/>
  <c r="B29" i="34" s="1"/>
  <c r="B28" i="34" s="1"/>
  <c r="B27" i="34" s="1"/>
  <c r="B26" i="34" s="1"/>
  <c r="B25" i="34" s="1"/>
  <c r="B24" i="34" s="1"/>
  <c r="B23" i="34" s="1"/>
  <c r="B22" i="34" s="1"/>
  <c r="B21" i="34" s="1"/>
  <c r="B20" i="34" s="1"/>
  <c r="B19" i="34" s="1"/>
  <c r="B18" i="34" s="1"/>
  <c r="B17" i="34" s="1"/>
  <c r="B16" i="34" s="1"/>
  <c r="B15" i="34" s="1"/>
  <c r="B14" i="34" s="1"/>
  <c r="B13" i="34" s="1"/>
  <c r="B12" i="34" s="1"/>
  <c r="B11" i="34" s="1"/>
  <c r="B10" i="34" s="1"/>
  <c r="B9" i="34" s="1"/>
  <c r="B8" i="34" s="1"/>
  <c r="B7" i="34" s="1"/>
  <c r="B6" i="34" s="1"/>
  <c r="B5" i="34" s="1"/>
  <c r="B4" i="34" s="1"/>
  <c r="B3" i="34" s="1"/>
  <c r="K1" i="34"/>
  <c r="J1" i="34"/>
  <c r="B52" i="33"/>
  <c r="B51" i="33" s="1"/>
  <c r="B50" i="33" s="1"/>
  <c r="B49" i="33" s="1"/>
  <c r="B48" i="33" s="1"/>
  <c r="B47" i="33" s="1"/>
  <c r="B46" i="33" s="1"/>
  <c r="B45" i="33" s="1"/>
  <c r="B44" i="33" s="1"/>
  <c r="B43" i="33" s="1"/>
  <c r="B42" i="33" s="1"/>
  <c r="B41" i="33" s="1"/>
  <c r="B40" i="33" s="1"/>
  <c r="B39" i="33" s="1"/>
  <c r="B38" i="33" s="1"/>
  <c r="B37" i="33" s="1"/>
  <c r="B36" i="33" s="1"/>
  <c r="B35" i="33" s="1"/>
  <c r="B34" i="33" s="1"/>
  <c r="B33" i="33" s="1"/>
  <c r="B32" i="33" s="1"/>
  <c r="B31" i="33" s="1"/>
  <c r="B30" i="33" s="1"/>
  <c r="B29" i="33" s="1"/>
  <c r="B28" i="33" s="1"/>
  <c r="B27" i="33" s="1"/>
  <c r="B26" i="33" s="1"/>
  <c r="B25" i="33" s="1"/>
  <c r="B24" i="33" s="1"/>
  <c r="B23" i="33" s="1"/>
  <c r="B22" i="33" s="1"/>
  <c r="B21" i="33" s="1"/>
  <c r="B20" i="33" s="1"/>
  <c r="B19" i="33" s="1"/>
  <c r="B18" i="33" s="1"/>
  <c r="B17" i="33" s="1"/>
  <c r="B16" i="33" s="1"/>
  <c r="B15" i="33" s="1"/>
  <c r="B14" i="33" s="1"/>
  <c r="B13" i="33" s="1"/>
  <c r="B12" i="33" s="1"/>
  <c r="B11" i="33" s="1"/>
  <c r="B10" i="33" s="1"/>
  <c r="B9" i="33" s="1"/>
  <c r="B8" i="33" s="1"/>
  <c r="B7" i="33" s="1"/>
  <c r="B6" i="33" s="1"/>
  <c r="B5" i="33" s="1"/>
  <c r="B4" i="33" s="1"/>
  <c r="B3" i="33" s="1"/>
  <c r="K1" i="33"/>
  <c r="J1" i="33"/>
  <c r="A118" i="33" s="1"/>
  <c r="B52" i="32"/>
  <c r="B51" i="32"/>
  <c r="B50" i="32" s="1"/>
  <c r="B49" i="32" s="1"/>
  <c r="B48" i="32" s="1"/>
  <c r="B47" i="32" s="1"/>
  <c r="B46" i="32" s="1"/>
  <c r="B45" i="32" s="1"/>
  <c r="B44" i="32" s="1"/>
  <c r="B43" i="32" s="1"/>
  <c r="B42" i="32" s="1"/>
  <c r="B41" i="32" s="1"/>
  <c r="B40" i="32" s="1"/>
  <c r="B39" i="32" s="1"/>
  <c r="B38" i="32" s="1"/>
  <c r="B37" i="32" s="1"/>
  <c r="B36" i="32" s="1"/>
  <c r="B35" i="32" s="1"/>
  <c r="B34" i="32" s="1"/>
  <c r="B33" i="32" s="1"/>
  <c r="B32" i="32" s="1"/>
  <c r="B31" i="32" s="1"/>
  <c r="B30" i="32" s="1"/>
  <c r="B29" i="32" s="1"/>
  <c r="B28" i="32" s="1"/>
  <c r="B27" i="32" s="1"/>
  <c r="B26" i="32" s="1"/>
  <c r="B25" i="32" s="1"/>
  <c r="B24" i="32" s="1"/>
  <c r="B23" i="32" s="1"/>
  <c r="B22" i="32" s="1"/>
  <c r="B21" i="32" s="1"/>
  <c r="B20" i="32" s="1"/>
  <c r="B19" i="32" s="1"/>
  <c r="B18" i="32" s="1"/>
  <c r="B17" i="32" s="1"/>
  <c r="B16" i="32" s="1"/>
  <c r="B15" i="32" s="1"/>
  <c r="B14" i="32" s="1"/>
  <c r="B13" i="32" s="1"/>
  <c r="B12" i="32" s="1"/>
  <c r="B11" i="32" s="1"/>
  <c r="B10" i="32" s="1"/>
  <c r="B9" i="32" s="1"/>
  <c r="B8" i="32" s="1"/>
  <c r="B7" i="32" s="1"/>
  <c r="B6" i="32" s="1"/>
  <c r="B5" i="32" s="1"/>
  <c r="B4" i="32" s="1"/>
  <c r="B3" i="32" s="1"/>
  <c r="K1" i="32"/>
  <c r="J1" i="32"/>
  <c r="A118" i="32" s="1"/>
  <c r="C100" i="31"/>
  <c r="C99" i="31"/>
  <c r="C98" i="31"/>
  <c r="C97" i="31"/>
  <c r="C96" i="31"/>
  <c r="C95" i="31"/>
  <c r="C94" i="31"/>
  <c r="C93" i="31"/>
  <c r="C92" i="31"/>
  <c r="C91" i="31"/>
  <c r="C90" i="31"/>
  <c r="C89" i="31"/>
  <c r="C88" i="31"/>
  <c r="C87" i="31"/>
  <c r="C86" i="31"/>
  <c r="C85" i="31"/>
  <c r="C84" i="31"/>
  <c r="C83" i="31"/>
  <c r="C82" i="31"/>
  <c r="C81" i="31"/>
  <c r="C80" i="31"/>
  <c r="C79" i="31"/>
  <c r="C78" i="31"/>
  <c r="C77" i="31"/>
  <c r="C76" i="31"/>
  <c r="C75" i="31"/>
  <c r="C74" i="31"/>
  <c r="C73" i="31"/>
  <c r="C72" i="31"/>
  <c r="C71" i="31"/>
  <c r="C70" i="31"/>
  <c r="C69" i="31"/>
  <c r="C68" i="31"/>
  <c r="C67" i="31"/>
  <c r="C66" i="31"/>
  <c r="C65" i="31"/>
  <c r="C64" i="31"/>
  <c r="C63" i="31"/>
  <c r="C62" i="31"/>
  <c r="C61" i="31"/>
  <c r="C60" i="31"/>
  <c r="C59" i="31"/>
  <c r="C58" i="31"/>
  <c r="C57" i="31"/>
  <c r="C56" i="31"/>
  <c r="C55" i="31"/>
  <c r="C54" i="31"/>
  <c r="C53" i="31"/>
  <c r="C52" i="31"/>
  <c r="C51" i="31"/>
  <c r="C50" i="31"/>
  <c r="C49" i="31"/>
  <c r="C48" i="31"/>
  <c r="C47" i="31"/>
  <c r="C46" i="31"/>
  <c r="C45" i="31"/>
  <c r="C44" i="31"/>
  <c r="C43" i="31"/>
  <c r="C42" i="31"/>
  <c r="C41" i="31"/>
  <c r="C40" i="31"/>
  <c r="C39" i="31"/>
  <c r="C38" i="31"/>
  <c r="C37" i="31"/>
  <c r="C36" i="31"/>
  <c r="C35" i="31"/>
  <c r="C34" i="31"/>
  <c r="C33" i="31"/>
  <c r="C32" i="31"/>
  <c r="C31" i="31"/>
  <c r="C30" i="31"/>
  <c r="C29" i="31"/>
  <c r="C28" i="31"/>
  <c r="C27" i="31"/>
  <c r="C26" i="31"/>
  <c r="C25" i="31"/>
  <c r="C24" i="31"/>
  <c r="C23" i="31"/>
  <c r="C22" i="31"/>
  <c r="C21" i="31"/>
  <c r="C20" i="31"/>
  <c r="C19" i="31"/>
  <c r="C18" i="31"/>
  <c r="C17" i="31"/>
  <c r="C16" i="31"/>
  <c r="C15" i="31"/>
  <c r="C14" i="31"/>
  <c r="C13" i="31"/>
  <c r="C12" i="31"/>
  <c r="C11" i="31"/>
  <c r="C10" i="31"/>
  <c r="C9" i="31"/>
  <c r="C8" i="31"/>
  <c r="C7" i="31"/>
  <c r="C6" i="31"/>
  <c r="C5" i="31"/>
  <c r="C4" i="31"/>
  <c r="C3" i="31"/>
  <c r="C2" i="31"/>
  <c r="D128" i="29"/>
  <c r="D127" i="29"/>
  <c r="D126" i="29"/>
  <c r="D125" i="29"/>
  <c r="D124" i="29"/>
  <c r="D123" i="29"/>
  <c r="D122" i="29"/>
  <c r="D121" i="29"/>
  <c r="D120" i="29"/>
  <c r="D119" i="29"/>
  <c r="D118" i="29"/>
  <c r="D117" i="29"/>
  <c r="D116" i="29"/>
  <c r="D115" i="29"/>
  <c r="D114" i="29"/>
  <c r="D113" i="29"/>
  <c r="D112" i="29"/>
  <c r="D111" i="29"/>
  <c r="D110" i="29"/>
  <c r="D109" i="29"/>
  <c r="D108" i="29"/>
  <c r="D107" i="29"/>
  <c r="D106" i="29"/>
  <c r="D105" i="29"/>
  <c r="D104" i="29"/>
  <c r="D103" i="29"/>
  <c r="D102" i="29"/>
  <c r="D101" i="29"/>
  <c r="D100" i="29"/>
  <c r="D99" i="29"/>
  <c r="D98" i="29"/>
  <c r="D97" i="29"/>
  <c r="D96" i="29"/>
  <c r="D95" i="29"/>
  <c r="D94" i="29"/>
  <c r="D93" i="29"/>
  <c r="D92" i="29"/>
  <c r="D91" i="29"/>
  <c r="D90" i="29"/>
  <c r="D89" i="29"/>
  <c r="D88" i="29"/>
  <c r="D87" i="29"/>
  <c r="D86" i="29"/>
  <c r="D85" i="29"/>
  <c r="D84"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D23" i="29"/>
  <c r="D22" i="29"/>
  <c r="D21" i="29"/>
  <c r="D20" i="29"/>
  <c r="D19" i="29"/>
  <c r="D18" i="29"/>
  <c r="D17" i="29"/>
  <c r="D16" i="29"/>
  <c r="D15" i="29"/>
  <c r="D14" i="29"/>
  <c r="D13" i="29"/>
  <c r="D12" i="29"/>
  <c r="D11" i="29"/>
  <c r="D10" i="29"/>
  <c r="D9" i="29"/>
  <c r="D8" i="29"/>
  <c r="D7" i="29"/>
  <c r="D6" i="29"/>
  <c r="D5" i="29"/>
  <c r="D4" i="29"/>
  <c r="D3" i="29"/>
  <c r="D2" i="29"/>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A14" i="28"/>
  <c r="A13" i="28"/>
  <c r="A12" i="28"/>
  <c r="A11" i="28" s="1"/>
  <c r="A10" i="28" s="1"/>
  <c r="A9" i="28" s="1"/>
  <c r="A8" i="28" s="1"/>
  <c r="A7" i="28" s="1"/>
  <c r="A6" i="28" s="1"/>
  <c r="A5" i="28" s="1"/>
  <c r="A4" i="28" s="1"/>
  <c r="A3" i="28" s="1"/>
  <c r="D3" i="28"/>
  <c r="D4" i="28" s="1"/>
  <c r="D5" i="28" s="1"/>
  <c r="D6" i="28" s="1"/>
  <c r="D7" i="28" s="1"/>
  <c r="D8" i="28" s="1"/>
  <c r="D9" i="28" s="1"/>
  <c r="D10" i="28" s="1"/>
  <c r="D11" i="28" s="1"/>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G3" i="28" s="1"/>
  <c r="G4" i="28" s="1"/>
  <c r="G5" i="28" s="1"/>
  <c r="G6" i="28" s="1"/>
  <c r="G7" i="28" s="1"/>
  <c r="G8" i="28" s="1"/>
  <c r="G9" i="28" s="1"/>
  <c r="G10" i="28" s="1"/>
  <c r="G11" i="28" s="1"/>
  <c r="G12" i="28" s="1"/>
  <c r="G13" i="28" s="1"/>
  <c r="G14" i="28" s="1"/>
  <c r="G15" i="28" s="1"/>
  <c r="G16" i="28" s="1"/>
  <c r="G17" i="28" s="1"/>
  <c r="G18" i="28" s="1"/>
  <c r="G19" i="28" s="1"/>
  <c r="G20" i="28" s="1"/>
  <c r="G21" i="28" s="1"/>
  <c r="G22" i="28" s="1"/>
  <c r="G23" i="28" s="1"/>
  <c r="G24" i="28" s="1"/>
  <c r="G25" i="28" s="1"/>
  <c r="G26" i="28" s="1"/>
  <c r="G27" i="28" s="1"/>
  <c r="G28" i="28" s="1"/>
  <c r="G29" i="28" s="1"/>
  <c r="G30" i="28" s="1"/>
  <c r="G31" i="28" s="1"/>
  <c r="G32" i="28" s="1"/>
  <c r="G33" i="28" s="1"/>
  <c r="G34" i="28" s="1"/>
  <c r="G35" i="28" s="1"/>
  <c r="G36" i="28" s="1"/>
  <c r="G37" i="28" s="1"/>
  <c r="G38" i="28" s="1"/>
  <c r="G39" i="28" s="1"/>
  <c r="G40" i="28" s="1"/>
  <c r="G41" i="28" s="1"/>
  <c r="G42" i="28" s="1"/>
  <c r="J3" i="28" s="1"/>
  <c r="J4" i="28" s="1"/>
  <c r="J5" i="28" s="1"/>
  <c r="J6" i="28" s="1"/>
  <c r="J7" i="28" s="1"/>
  <c r="J8" i="28" s="1"/>
  <c r="J9" i="28" s="1"/>
  <c r="J10" i="28" s="1"/>
  <c r="J11" i="28" s="1"/>
  <c r="J12" i="28" s="1"/>
  <c r="J13" i="28" s="1"/>
  <c r="J14" i="28" s="1"/>
  <c r="J15" i="28" s="1"/>
  <c r="J16" i="28" s="1"/>
  <c r="J17" i="28" s="1"/>
  <c r="J18" i="28" s="1"/>
  <c r="J19" i="28" s="1"/>
  <c r="J20" i="28" s="1"/>
  <c r="J21" i="28" s="1"/>
  <c r="J22" i="28" s="1"/>
  <c r="J23" i="28" s="1"/>
  <c r="J24" i="28" s="1"/>
  <c r="J25" i="28" s="1"/>
  <c r="J26" i="28" s="1"/>
  <c r="J27" i="28" s="1"/>
  <c r="J28" i="28" s="1"/>
  <c r="J29" i="28" s="1"/>
  <c r="J30" i="28" s="1"/>
  <c r="J31" i="28" s="1"/>
  <c r="J32" i="28" s="1"/>
  <c r="J33" i="28" s="1"/>
  <c r="J34" i="28" s="1"/>
  <c r="J35" i="28" s="1"/>
  <c r="J36" i="28" s="1"/>
  <c r="J37" i="28" s="1"/>
  <c r="J38" i="28" s="1"/>
  <c r="J39" i="28" s="1"/>
  <c r="J40" i="28" s="1"/>
  <c r="J41" i="28" s="1"/>
  <c r="J42" i="28" s="1"/>
  <c r="W4" i="27"/>
  <c r="X4" i="27" s="1"/>
  <c r="L4" i="27"/>
  <c r="M4" i="27" s="1"/>
  <c r="A4" i="27"/>
  <c r="B4" i="27" s="1"/>
  <c r="X3" i="27"/>
  <c r="M3" i="27"/>
  <c r="B3" i="27"/>
  <c r="D130" i="26"/>
  <c r="C130" i="26"/>
  <c r="D129" i="26"/>
  <c r="C129" i="26"/>
  <c r="D128" i="26"/>
  <c r="C128" i="26"/>
  <c r="D127" i="26"/>
  <c r="C127" i="26"/>
  <c r="D126" i="26"/>
  <c r="C126" i="26"/>
  <c r="D125" i="26"/>
  <c r="C125" i="26"/>
  <c r="D124" i="26"/>
  <c r="C124" i="26"/>
  <c r="D123" i="26"/>
  <c r="C123" i="26"/>
  <c r="D122" i="26"/>
  <c r="C122" i="26"/>
  <c r="D121" i="26"/>
  <c r="C121" i="26"/>
  <c r="D120" i="26"/>
  <c r="C120" i="26"/>
  <c r="D119" i="26"/>
  <c r="C119" i="26"/>
  <c r="D118" i="26"/>
  <c r="C118" i="26"/>
  <c r="D117" i="26"/>
  <c r="C117" i="26"/>
  <c r="D116" i="26"/>
  <c r="C116" i="26"/>
  <c r="D115" i="26"/>
  <c r="C115" i="26"/>
  <c r="D114" i="26"/>
  <c r="C114" i="26"/>
  <c r="D113" i="26"/>
  <c r="C113" i="26"/>
  <c r="D112" i="26"/>
  <c r="C112" i="26"/>
  <c r="D111" i="26"/>
  <c r="C111" i="26"/>
  <c r="D110" i="26"/>
  <c r="C110" i="26"/>
  <c r="D109" i="26"/>
  <c r="C109" i="26"/>
  <c r="D108" i="26"/>
  <c r="C108" i="26"/>
  <c r="D107" i="26"/>
  <c r="C107" i="26"/>
  <c r="D106" i="26"/>
  <c r="C106" i="26"/>
  <c r="D105" i="26"/>
  <c r="C105" i="26"/>
  <c r="D104" i="26"/>
  <c r="C104" i="26"/>
  <c r="D103" i="26"/>
  <c r="C103" i="26"/>
  <c r="D102" i="26"/>
  <c r="C102" i="26"/>
  <c r="D101" i="26"/>
  <c r="C101" i="26"/>
  <c r="D100" i="26"/>
  <c r="C100" i="26"/>
  <c r="D99" i="26"/>
  <c r="C99" i="26"/>
  <c r="D98" i="26"/>
  <c r="C98" i="26"/>
  <c r="D97" i="26"/>
  <c r="C97" i="26"/>
  <c r="D96" i="26"/>
  <c r="C96" i="26"/>
  <c r="D95" i="26"/>
  <c r="C95" i="26"/>
  <c r="D94" i="26"/>
  <c r="C94" i="26"/>
  <c r="D93" i="26"/>
  <c r="C93" i="26"/>
  <c r="D92" i="26"/>
  <c r="C92" i="26"/>
  <c r="D91" i="26"/>
  <c r="C91" i="26"/>
  <c r="D90" i="26"/>
  <c r="C90" i="26"/>
  <c r="D89" i="26"/>
  <c r="C89" i="26"/>
  <c r="D88" i="26"/>
  <c r="C88" i="26"/>
  <c r="D87" i="26"/>
  <c r="C87" i="26"/>
  <c r="D86" i="26"/>
  <c r="C86" i="26"/>
  <c r="D85" i="26"/>
  <c r="C85" i="26"/>
  <c r="D84" i="26"/>
  <c r="C84" i="26"/>
  <c r="D83" i="26"/>
  <c r="C83" i="26"/>
  <c r="D82" i="26"/>
  <c r="C82" i="26"/>
  <c r="D81" i="26"/>
  <c r="C81" i="26"/>
  <c r="D80" i="26"/>
  <c r="C80" i="26"/>
  <c r="D79" i="26"/>
  <c r="C79" i="26"/>
  <c r="D78" i="26"/>
  <c r="C78" i="26"/>
  <c r="D77" i="26"/>
  <c r="C77" i="26"/>
  <c r="D76" i="26"/>
  <c r="C76" i="26"/>
  <c r="D75" i="26"/>
  <c r="C75" i="26"/>
  <c r="D74" i="26"/>
  <c r="C74" i="26"/>
  <c r="D73" i="26"/>
  <c r="C73" i="26"/>
  <c r="D72" i="26"/>
  <c r="C72" i="26"/>
  <c r="D71" i="26"/>
  <c r="C71" i="26"/>
  <c r="D70" i="26"/>
  <c r="C70" i="26"/>
  <c r="D69" i="26"/>
  <c r="C69" i="26"/>
  <c r="D68" i="26"/>
  <c r="C68" i="26"/>
  <c r="D67" i="26"/>
  <c r="C67" i="26"/>
  <c r="D66" i="26"/>
  <c r="C66" i="26"/>
  <c r="D65" i="26"/>
  <c r="C65" i="26"/>
  <c r="D64" i="26"/>
  <c r="C64" i="26"/>
  <c r="D63" i="26"/>
  <c r="C63" i="26"/>
  <c r="D62" i="26"/>
  <c r="C62" i="26"/>
  <c r="D61" i="26"/>
  <c r="C61" i="26"/>
  <c r="D60" i="26"/>
  <c r="C60" i="26"/>
  <c r="D59" i="26"/>
  <c r="C59" i="26"/>
  <c r="D58" i="26"/>
  <c r="C58" i="26"/>
  <c r="D57" i="26"/>
  <c r="C57" i="26"/>
  <c r="D56" i="26"/>
  <c r="C56" i="26"/>
  <c r="D55" i="26"/>
  <c r="C55" i="26"/>
  <c r="D54" i="26"/>
  <c r="C54" i="26"/>
  <c r="D53" i="26"/>
  <c r="C53" i="26"/>
  <c r="D52" i="26"/>
  <c r="C52" i="26"/>
  <c r="D51" i="26"/>
  <c r="C51" i="26"/>
  <c r="D50" i="26"/>
  <c r="C50" i="26"/>
  <c r="D49" i="26"/>
  <c r="C49" i="26"/>
  <c r="D48" i="26"/>
  <c r="C48" i="26"/>
  <c r="D47" i="26"/>
  <c r="C47" i="26"/>
  <c r="D46" i="26"/>
  <c r="C46" i="26"/>
  <c r="D45" i="26"/>
  <c r="C45" i="26"/>
  <c r="D44" i="26"/>
  <c r="C44" i="26"/>
  <c r="D43" i="26"/>
  <c r="C43" i="26"/>
  <c r="D42" i="26"/>
  <c r="C42" i="26"/>
  <c r="D41" i="26"/>
  <c r="C41" i="26"/>
  <c r="D40" i="26"/>
  <c r="C40" i="26"/>
  <c r="D39" i="26"/>
  <c r="C39" i="26"/>
  <c r="D38" i="26"/>
  <c r="C38" i="26"/>
  <c r="D37" i="26"/>
  <c r="C37" i="26"/>
  <c r="D36" i="26"/>
  <c r="C36" i="26"/>
  <c r="D35" i="26"/>
  <c r="C35" i="26"/>
  <c r="D34" i="26"/>
  <c r="C34" i="26"/>
  <c r="D33" i="26"/>
  <c r="C33" i="26"/>
  <c r="D32" i="26"/>
  <c r="C32" i="26"/>
  <c r="D31" i="26"/>
  <c r="C31" i="26"/>
  <c r="D30" i="26"/>
  <c r="C30" i="26"/>
  <c r="D29" i="26"/>
  <c r="C29" i="26"/>
  <c r="D28" i="26"/>
  <c r="C28" i="26"/>
  <c r="D27" i="26"/>
  <c r="C27" i="26"/>
  <c r="D26" i="26"/>
  <c r="C26" i="26"/>
  <c r="D25" i="26"/>
  <c r="C25" i="26"/>
  <c r="D24" i="26"/>
  <c r="C24" i="26"/>
  <c r="D23" i="26"/>
  <c r="C23" i="26"/>
  <c r="D22" i="26"/>
  <c r="C22" i="26"/>
  <c r="D21" i="26"/>
  <c r="C21" i="26"/>
  <c r="D20" i="26"/>
  <c r="C20" i="26"/>
  <c r="D19" i="26"/>
  <c r="C19" i="26"/>
  <c r="D18" i="26"/>
  <c r="C18" i="26"/>
  <c r="D17" i="26"/>
  <c r="C17" i="26"/>
  <c r="D16" i="26"/>
  <c r="C16" i="26"/>
  <c r="D15" i="26"/>
  <c r="C15" i="26"/>
  <c r="D14" i="26"/>
  <c r="C14" i="26"/>
  <c r="D13" i="26"/>
  <c r="C13" i="26"/>
  <c r="D12" i="26"/>
  <c r="C12" i="26"/>
  <c r="D11" i="26"/>
  <c r="C11" i="26"/>
  <c r="D10" i="26"/>
  <c r="C10" i="26"/>
  <c r="D9" i="26"/>
  <c r="C9" i="26"/>
  <c r="D8" i="26"/>
  <c r="C8" i="26"/>
  <c r="D7" i="26"/>
  <c r="C7" i="26"/>
  <c r="D6" i="26"/>
  <c r="C6" i="26"/>
  <c r="D5" i="26"/>
  <c r="C5" i="26"/>
  <c r="D4" i="26"/>
  <c r="C4" i="26"/>
  <c r="D3" i="26"/>
  <c r="C3" i="26"/>
  <c r="D2" i="26"/>
  <c r="C2" i="26"/>
  <c r="C100" i="25"/>
  <c r="C99" i="25"/>
  <c r="C98" i="25"/>
  <c r="C97" i="25"/>
  <c r="C96" i="25"/>
  <c r="C95" i="25"/>
  <c r="C94" i="25"/>
  <c r="C93" i="25"/>
  <c r="C92" i="25"/>
  <c r="C91" i="25"/>
  <c r="C90" i="25"/>
  <c r="C89" i="25"/>
  <c r="C88" i="25"/>
  <c r="C87" i="25"/>
  <c r="C86" i="25"/>
  <c r="C85" i="25"/>
  <c r="C84" i="25"/>
  <c r="C83" i="25"/>
  <c r="C82" i="25"/>
  <c r="C81" i="25"/>
  <c r="C80" i="25"/>
  <c r="C79" i="25"/>
  <c r="C78" i="25"/>
  <c r="C77" i="25"/>
  <c r="C76" i="25"/>
  <c r="C75" i="25"/>
  <c r="C74" i="25"/>
  <c r="C73" i="25"/>
  <c r="C72" i="25"/>
  <c r="C71" i="25"/>
  <c r="C70" i="25"/>
  <c r="C69" i="25"/>
  <c r="C68" i="25"/>
  <c r="C67" i="25"/>
  <c r="C66" i="25"/>
  <c r="C65" i="25"/>
  <c r="C64" i="25"/>
  <c r="C63" i="25"/>
  <c r="C62" i="25"/>
  <c r="C61" i="25"/>
  <c r="C60" i="25"/>
  <c r="C59" i="25"/>
  <c r="C58" i="25"/>
  <c r="C57" i="25"/>
  <c r="C56" i="25"/>
  <c r="C55" i="25"/>
  <c r="C54" i="25"/>
  <c r="C53" i="25"/>
  <c r="C52" i="25"/>
  <c r="C51" i="25"/>
  <c r="C50" i="25"/>
  <c r="C49" i="25"/>
  <c r="C48" i="25"/>
  <c r="C47" i="25"/>
  <c r="C46"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C5" i="25"/>
  <c r="C4" i="25"/>
  <c r="C3" i="25"/>
  <c r="C2" i="25"/>
  <c r="D80" i="23"/>
  <c r="D79" i="23"/>
  <c r="D78" i="23"/>
  <c r="D77" i="23"/>
  <c r="D76" i="23"/>
  <c r="D75" i="23"/>
  <c r="D74" i="23"/>
  <c r="D73" i="23"/>
  <c r="D72" i="23"/>
  <c r="D71" i="23"/>
  <c r="D70" i="23"/>
  <c r="D69" i="23"/>
  <c r="D68" i="23"/>
  <c r="D67" i="23"/>
  <c r="D66" i="23"/>
  <c r="D65" i="23"/>
  <c r="D64" i="23"/>
  <c r="D63" i="23"/>
  <c r="D62" i="23"/>
  <c r="D61" i="23"/>
  <c r="D60" i="23"/>
  <c r="D59" i="23"/>
  <c r="D58" i="23"/>
  <c r="D57" i="23"/>
  <c r="D56" i="23"/>
  <c r="D55" i="23"/>
  <c r="D54" i="23"/>
  <c r="D53" i="23"/>
  <c r="D52" i="23"/>
  <c r="D51" i="23"/>
  <c r="D50" i="23"/>
  <c r="D49" i="23"/>
  <c r="D48" i="23"/>
  <c r="D47" i="23"/>
  <c r="D46" i="23"/>
  <c r="D45" i="23"/>
  <c r="D44" i="23"/>
  <c r="D43" i="23"/>
  <c r="D42" i="23"/>
  <c r="D41" i="23"/>
  <c r="D40" i="23"/>
  <c r="D39" i="23"/>
  <c r="D38" i="23"/>
  <c r="D37" i="23"/>
  <c r="D36" i="23"/>
  <c r="D35" i="23"/>
  <c r="D34" i="23"/>
  <c r="D33" i="23"/>
  <c r="D32" i="23"/>
  <c r="D31" i="23"/>
  <c r="D30" i="23"/>
  <c r="D29" i="23"/>
  <c r="D28" i="23"/>
  <c r="D27" i="23"/>
  <c r="D26" i="23"/>
  <c r="D25" i="23"/>
  <c r="D24" i="23"/>
  <c r="D23" i="23"/>
  <c r="D22" i="23"/>
  <c r="D21" i="23"/>
  <c r="D20" i="23"/>
  <c r="D19" i="23"/>
  <c r="D18" i="23"/>
  <c r="D17" i="23"/>
  <c r="D16" i="23"/>
  <c r="D15" i="23"/>
  <c r="D14" i="23"/>
  <c r="D13" i="23"/>
  <c r="D12" i="23"/>
  <c r="D11" i="23"/>
  <c r="D10" i="23"/>
  <c r="D9" i="23"/>
  <c r="D8" i="23"/>
  <c r="D7" i="23"/>
  <c r="D6" i="23"/>
  <c r="D5" i="23"/>
  <c r="D4" i="23"/>
  <c r="D3" i="23"/>
  <c r="D2" i="23"/>
  <c r="D34" i="22"/>
  <c r="C34" i="22"/>
  <c r="D33" i="22"/>
  <c r="C33" i="22"/>
  <c r="D32" i="22"/>
  <c r="C32" i="22"/>
  <c r="D31" i="22"/>
  <c r="C31" i="22"/>
  <c r="D30" i="22"/>
  <c r="C30" i="22"/>
  <c r="D29" i="22"/>
  <c r="C29" i="22"/>
  <c r="D28" i="22"/>
  <c r="C28" i="22"/>
  <c r="D27" i="22"/>
  <c r="C27" i="22"/>
  <c r="D26" i="22"/>
  <c r="C26" i="22"/>
  <c r="D25" i="22"/>
  <c r="C25" i="22"/>
  <c r="D24" i="22"/>
  <c r="C24" i="22"/>
  <c r="D23" i="22"/>
  <c r="C23" i="22"/>
  <c r="D22" i="22"/>
  <c r="C22" i="22"/>
  <c r="D21" i="22"/>
  <c r="C21" i="22"/>
  <c r="D20" i="22"/>
  <c r="C20" i="22"/>
  <c r="D19" i="22"/>
  <c r="C19" i="22"/>
  <c r="D18" i="22"/>
  <c r="C18" i="22"/>
  <c r="D17" i="22"/>
  <c r="C17" i="22"/>
  <c r="D16" i="22"/>
  <c r="C16" i="22"/>
  <c r="D15" i="22"/>
  <c r="C15" i="22"/>
  <c r="D14" i="22"/>
  <c r="C14" i="22"/>
  <c r="D13" i="22"/>
  <c r="C13" i="22"/>
  <c r="D12" i="22"/>
  <c r="C12" i="22"/>
  <c r="D11" i="22"/>
  <c r="C11" i="22"/>
  <c r="D10" i="22"/>
  <c r="C10" i="22"/>
  <c r="D9" i="22"/>
  <c r="C9" i="22"/>
  <c r="D8" i="22"/>
  <c r="C8" i="22"/>
  <c r="D7" i="22"/>
  <c r="C7" i="22"/>
  <c r="D6" i="22"/>
  <c r="C6" i="22"/>
  <c r="D5" i="22"/>
  <c r="C5" i="22"/>
  <c r="D4" i="22"/>
  <c r="C4" i="22"/>
  <c r="D3" i="22"/>
  <c r="C3" i="22"/>
  <c r="D2" i="22"/>
  <c r="C2" i="22"/>
  <c r="D80" i="21"/>
  <c r="D79" i="21"/>
  <c r="D78" i="21"/>
  <c r="D77" i="21"/>
  <c r="D76" i="21"/>
  <c r="D75" i="21"/>
  <c r="D74" i="21"/>
  <c r="D73" i="21"/>
  <c r="D72" i="21"/>
  <c r="D71" i="21"/>
  <c r="D70" i="21"/>
  <c r="D69" i="21"/>
  <c r="D68" i="21"/>
  <c r="D67" i="21"/>
  <c r="D66" i="21"/>
  <c r="D65" i="21"/>
  <c r="D64" i="21"/>
  <c r="D63" i="21"/>
  <c r="D62" i="21"/>
  <c r="D61" i="21"/>
  <c r="D60" i="21"/>
  <c r="D59" i="21"/>
  <c r="D58" i="21"/>
  <c r="D57" i="21"/>
  <c r="D56" i="21"/>
  <c r="D55" i="21"/>
  <c r="D54" i="21"/>
  <c r="D53" i="21"/>
  <c r="D52" i="21"/>
  <c r="D51" i="21"/>
  <c r="D50" i="21"/>
  <c r="D49" i="21"/>
  <c r="D48" i="21"/>
  <c r="D47" i="21"/>
  <c r="D46" i="21"/>
  <c r="D45" i="21"/>
  <c r="D44" i="21"/>
  <c r="D43" i="21"/>
  <c r="D42" i="21"/>
  <c r="D41" i="21"/>
  <c r="D40" i="21"/>
  <c r="D39" i="21"/>
  <c r="D38" i="21"/>
  <c r="D37" i="21"/>
  <c r="D36" i="21"/>
  <c r="D35" i="21"/>
  <c r="D34" i="21"/>
  <c r="D33" i="21"/>
  <c r="D32" i="21"/>
  <c r="D31" i="21"/>
  <c r="D30" i="21"/>
  <c r="D29" i="21"/>
  <c r="D28" i="21"/>
  <c r="D27" i="21"/>
  <c r="D26" i="21"/>
  <c r="D25" i="21"/>
  <c r="D24" i="21"/>
  <c r="D23" i="21"/>
  <c r="D22" i="21"/>
  <c r="D21" i="21"/>
  <c r="D20" i="21"/>
  <c r="D19" i="21"/>
  <c r="D18" i="21"/>
  <c r="D17" i="21"/>
  <c r="D16" i="21"/>
  <c r="D15" i="21"/>
  <c r="D14" i="21"/>
  <c r="D13" i="21"/>
  <c r="D12" i="21"/>
  <c r="D11" i="21"/>
  <c r="D10" i="21"/>
  <c r="D9" i="21"/>
  <c r="D8" i="21"/>
  <c r="D7" i="21"/>
  <c r="D6" i="21"/>
  <c r="D5" i="21"/>
  <c r="D4" i="21"/>
  <c r="D3" i="21"/>
  <c r="D2" i="21"/>
  <c r="D34" i="20"/>
  <c r="C34" i="20"/>
  <c r="D33" i="20"/>
  <c r="C33" i="20"/>
  <c r="D32" i="20"/>
  <c r="C32" i="20"/>
  <c r="D31" i="20"/>
  <c r="C31" i="20"/>
  <c r="D30" i="20"/>
  <c r="C30" i="20"/>
  <c r="D29" i="20"/>
  <c r="C29" i="20"/>
  <c r="D28" i="20"/>
  <c r="C28" i="20"/>
  <c r="D27" i="20"/>
  <c r="C27" i="20"/>
  <c r="D26" i="20"/>
  <c r="C26" i="20"/>
  <c r="D25" i="20"/>
  <c r="C25" i="20"/>
  <c r="D24" i="20"/>
  <c r="C24" i="20"/>
  <c r="D23" i="20"/>
  <c r="C23" i="20"/>
  <c r="D22" i="20"/>
  <c r="C22" i="20"/>
  <c r="D21" i="20"/>
  <c r="C21" i="20"/>
  <c r="D20" i="20"/>
  <c r="C20" i="20"/>
  <c r="D19" i="20"/>
  <c r="C19" i="20"/>
  <c r="D18" i="20"/>
  <c r="C18" i="20"/>
  <c r="D17" i="20"/>
  <c r="C17" i="20"/>
  <c r="D16" i="20"/>
  <c r="C16" i="20"/>
  <c r="D15" i="20"/>
  <c r="C15" i="20"/>
  <c r="D14" i="20"/>
  <c r="C14" i="20"/>
  <c r="D13" i="20"/>
  <c r="C13" i="20"/>
  <c r="D12" i="20"/>
  <c r="C12" i="20"/>
  <c r="D11" i="20"/>
  <c r="C11" i="20"/>
  <c r="D10" i="20"/>
  <c r="C10" i="20"/>
  <c r="D9" i="20"/>
  <c r="C9" i="20"/>
  <c r="D8" i="20"/>
  <c r="C8" i="20"/>
  <c r="D7" i="20"/>
  <c r="C7" i="20"/>
  <c r="D6" i="20"/>
  <c r="C6" i="20"/>
  <c r="D5" i="20"/>
  <c r="C5" i="20"/>
  <c r="D4" i="20"/>
  <c r="C4" i="20"/>
  <c r="D3" i="20"/>
  <c r="C3" i="20"/>
  <c r="D2" i="20"/>
  <c r="C2" i="20"/>
  <c r="C100" i="19"/>
  <c r="C99" i="19"/>
  <c r="C98" i="19"/>
  <c r="C97" i="19"/>
  <c r="C96" i="19"/>
  <c r="C95" i="19"/>
  <c r="C94" i="19"/>
  <c r="C93" i="19"/>
  <c r="C92" i="19"/>
  <c r="C91" i="19"/>
  <c r="C90" i="19"/>
  <c r="C89" i="19"/>
  <c r="C88" i="19"/>
  <c r="C87" i="19"/>
  <c r="C86" i="19"/>
  <c r="C85" i="19"/>
  <c r="C84" i="19"/>
  <c r="C83" i="19"/>
  <c r="C82" i="19"/>
  <c r="C81" i="19"/>
  <c r="C80" i="19"/>
  <c r="C79" i="19"/>
  <c r="C78" i="19"/>
  <c r="C77" i="19"/>
  <c r="C76" i="19"/>
  <c r="C75" i="19"/>
  <c r="C74" i="19"/>
  <c r="C73" i="19"/>
  <c r="C72" i="19"/>
  <c r="C71" i="19"/>
  <c r="C70" i="19"/>
  <c r="C69" i="19"/>
  <c r="C68" i="19"/>
  <c r="C67" i="19"/>
  <c r="C66" i="19"/>
  <c r="C65" i="19"/>
  <c r="C64" i="19"/>
  <c r="C63" i="19"/>
  <c r="C62" i="19"/>
  <c r="C61" i="19"/>
  <c r="C60" i="19"/>
  <c r="C59" i="19"/>
  <c r="C58" i="19"/>
  <c r="C57" i="19"/>
  <c r="C56" i="19"/>
  <c r="C55" i="19"/>
  <c r="C54" i="19"/>
  <c r="C53" i="19"/>
  <c r="C52" i="19"/>
  <c r="C51" i="19"/>
  <c r="C50" i="19"/>
  <c r="C49" i="19"/>
  <c r="C48" i="19"/>
  <c r="C47" i="19"/>
  <c r="C46" i="19"/>
  <c r="C45" i="19"/>
  <c r="C44" i="19"/>
  <c r="C43" i="19"/>
  <c r="C42" i="19"/>
  <c r="C41" i="19"/>
  <c r="C40" i="19"/>
  <c r="C39" i="19"/>
  <c r="C38" i="19"/>
  <c r="C37" i="19"/>
  <c r="C36"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C6" i="19"/>
  <c r="C5" i="19"/>
  <c r="C4" i="19"/>
  <c r="C3" i="19"/>
  <c r="C2" i="19"/>
  <c r="D100" i="17"/>
  <c r="D99" i="17"/>
  <c r="D98" i="17"/>
  <c r="D97" i="17"/>
  <c r="D96" i="17"/>
  <c r="D95" i="17"/>
  <c r="D94" i="17"/>
  <c r="D93" i="17"/>
  <c r="D92" i="17"/>
  <c r="D91" i="17"/>
  <c r="D90" i="17"/>
  <c r="D89" i="17"/>
  <c r="D88" i="17"/>
  <c r="D87" i="17"/>
  <c r="D86" i="17"/>
  <c r="D85" i="17"/>
  <c r="D84" i="17"/>
  <c r="D83" i="17"/>
  <c r="D82" i="17"/>
  <c r="D81" i="17"/>
  <c r="D80" i="17"/>
  <c r="D79" i="17"/>
  <c r="D78" i="17"/>
  <c r="D77" i="17"/>
  <c r="D76" i="17"/>
  <c r="D75" i="17"/>
  <c r="D74" i="17"/>
  <c r="D73" i="17"/>
  <c r="D72" i="17"/>
  <c r="D71" i="17"/>
  <c r="D70" i="17"/>
  <c r="D69" i="17"/>
  <c r="D68" i="17"/>
  <c r="D67" i="17"/>
  <c r="D66" i="17"/>
  <c r="D65" i="17"/>
  <c r="D64" i="17"/>
  <c r="D63" i="17"/>
  <c r="D62"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D3" i="17"/>
  <c r="D2" i="17"/>
  <c r="D120" i="16"/>
  <c r="C120" i="16"/>
  <c r="D119" i="16"/>
  <c r="C119" i="16"/>
  <c r="D118" i="16"/>
  <c r="C118" i="16"/>
  <c r="D117" i="16"/>
  <c r="C117" i="16"/>
  <c r="D116" i="16"/>
  <c r="C116" i="16"/>
  <c r="D115" i="16"/>
  <c r="C115" i="16"/>
  <c r="D114" i="16"/>
  <c r="C114" i="16"/>
  <c r="D113" i="16"/>
  <c r="C113" i="16"/>
  <c r="D112" i="16"/>
  <c r="C112" i="16"/>
  <c r="D111" i="16"/>
  <c r="C111" i="16"/>
  <c r="D110" i="16"/>
  <c r="C110" i="16"/>
  <c r="D109" i="16"/>
  <c r="C109" i="16"/>
  <c r="D108" i="16"/>
  <c r="C108" i="16"/>
  <c r="D107" i="16"/>
  <c r="C107" i="16"/>
  <c r="D106" i="16"/>
  <c r="C106" i="16"/>
  <c r="D105" i="16"/>
  <c r="C105"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71" i="16"/>
  <c r="C71" i="16"/>
  <c r="D70" i="16"/>
  <c r="C70" i="16"/>
  <c r="D69" i="16"/>
  <c r="C69"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D9" i="16"/>
  <c r="C9" i="16"/>
  <c r="D8" i="16"/>
  <c r="C8" i="16"/>
  <c r="D7" i="16"/>
  <c r="C7" i="16"/>
  <c r="D6" i="16"/>
  <c r="C6" i="16"/>
  <c r="D5" i="16"/>
  <c r="C5" i="16"/>
  <c r="D4" i="16"/>
  <c r="C4" i="16"/>
  <c r="D3" i="16"/>
  <c r="C3" i="16"/>
  <c r="D2" i="16"/>
  <c r="C2" i="16"/>
  <c r="H13" i="15"/>
  <c r="G13" i="15"/>
  <c r="F13" i="15"/>
  <c r="E13" i="15"/>
  <c r="D13" i="15"/>
  <c r="C13" i="15"/>
  <c r="B13" i="15"/>
  <c r="J12" i="15"/>
  <c r="K12" i="15" s="1"/>
  <c r="H12" i="15"/>
  <c r="G12" i="15"/>
  <c r="F12" i="15"/>
  <c r="E12" i="15"/>
  <c r="D12" i="15"/>
  <c r="C12" i="15"/>
  <c r="B12" i="15"/>
  <c r="G11" i="15"/>
  <c r="F11" i="15"/>
  <c r="E11" i="15"/>
  <c r="D11" i="15"/>
  <c r="C11" i="15"/>
  <c r="B11" i="15"/>
  <c r="G10" i="15"/>
  <c r="F10" i="15"/>
  <c r="E10" i="15"/>
  <c r="D10" i="15"/>
  <c r="C10" i="15"/>
  <c r="B10" i="15"/>
  <c r="G9" i="15"/>
  <c r="F9" i="15"/>
  <c r="E9" i="15"/>
  <c r="D9" i="15"/>
  <c r="C9" i="15"/>
  <c r="B9" i="15"/>
  <c r="H8" i="15"/>
  <c r="G8" i="15"/>
  <c r="F8" i="15"/>
  <c r="E8" i="15"/>
  <c r="D8" i="15"/>
  <c r="C8" i="15"/>
  <c r="B8" i="15"/>
  <c r="H7" i="15"/>
  <c r="G7" i="15"/>
  <c r="F7" i="15"/>
  <c r="J7" i="15" s="1"/>
  <c r="K7" i="15" s="1"/>
  <c r="E7" i="15"/>
  <c r="D7" i="15"/>
  <c r="C7" i="15"/>
  <c r="B7" i="15"/>
  <c r="G6" i="15"/>
  <c r="F6" i="15"/>
  <c r="E6" i="15"/>
  <c r="D6" i="15"/>
  <c r="C6" i="15"/>
  <c r="B6" i="15"/>
  <c r="G5" i="15"/>
  <c r="F5" i="15"/>
  <c r="E5" i="15"/>
  <c r="D5" i="15"/>
  <c r="C5" i="15"/>
  <c r="B5" i="15"/>
  <c r="G4" i="15"/>
  <c r="F4" i="15"/>
  <c r="E4" i="15"/>
  <c r="D4" i="15"/>
  <c r="C4" i="15"/>
  <c r="B4" i="15"/>
  <c r="H27" i="14"/>
  <c r="G27" i="14"/>
  <c r="E27" i="14"/>
  <c r="D27" i="14"/>
  <c r="C27" i="14"/>
  <c r="B27" i="14"/>
  <c r="H26" i="14"/>
  <c r="G26" i="14"/>
  <c r="E26" i="14"/>
  <c r="D26" i="14"/>
  <c r="C26" i="14"/>
  <c r="B26" i="14"/>
  <c r="H25" i="14"/>
  <c r="G25" i="14"/>
  <c r="E25" i="14"/>
  <c r="D25" i="14"/>
  <c r="C25" i="14"/>
  <c r="B25" i="14"/>
  <c r="H24" i="14"/>
  <c r="G24" i="14"/>
  <c r="E24" i="14"/>
  <c r="D24" i="14"/>
  <c r="C24" i="14"/>
  <c r="B24" i="14"/>
  <c r="H23" i="14"/>
  <c r="G23" i="14"/>
  <c r="F23" i="14"/>
  <c r="E23" i="14"/>
  <c r="D23" i="14"/>
  <c r="C23" i="14"/>
  <c r="B23" i="14"/>
  <c r="H22" i="14"/>
  <c r="G22" i="14"/>
  <c r="E22" i="14"/>
  <c r="D22" i="14"/>
  <c r="C22" i="14"/>
  <c r="B22" i="14"/>
  <c r="H21" i="14"/>
  <c r="G21" i="14"/>
  <c r="E21" i="14"/>
  <c r="D21" i="14"/>
  <c r="C21" i="14"/>
  <c r="B21" i="14"/>
  <c r="H20" i="14"/>
  <c r="G20" i="14"/>
  <c r="E20" i="14"/>
  <c r="D20" i="14"/>
  <c r="C20" i="14"/>
  <c r="B20" i="14"/>
  <c r="H19" i="14"/>
  <c r="G19" i="14"/>
  <c r="E19" i="14"/>
  <c r="D19" i="14"/>
  <c r="C19" i="14"/>
  <c r="B19" i="14"/>
  <c r="H18" i="14"/>
  <c r="G18" i="14"/>
  <c r="F18" i="14"/>
  <c r="E18" i="14"/>
  <c r="D18" i="14"/>
  <c r="C18" i="14"/>
  <c r="B18" i="14"/>
  <c r="H17" i="14"/>
  <c r="G17" i="14"/>
  <c r="E17" i="14"/>
  <c r="D17" i="14"/>
  <c r="C17" i="14"/>
  <c r="B17" i="14"/>
  <c r="H16" i="14"/>
  <c r="G16" i="14"/>
  <c r="E16" i="14"/>
  <c r="D16" i="14"/>
  <c r="C16" i="14"/>
  <c r="B16" i="14"/>
  <c r="H15" i="14"/>
  <c r="G15" i="14"/>
  <c r="E15" i="14"/>
  <c r="D15" i="14"/>
  <c r="C15" i="14"/>
  <c r="B15" i="14"/>
  <c r="H14" i="14"/>
  <c r="G14" i="14"/>
  <c r="J14" i="14" s="1"/>
  <c r="F14" i="14"/>
  <c r="E14" i="14"/>
  <c r="D14" i="14"/>
  <c r="C14" i="14"/>
  <c r="B14" i="14"/>
  <c r="H13" i="14"/>
  <c r="G13" i="14"/>
  <c r="F13" i="14"/>
  <c r="E13" i="14"/>
  <c r="D13" i="14"/>
  <c r="C13" i="14"/>
  <c r="B13" i="14"/>
  <c r="H12" i="14"/>
  <c r="G12" i="14"/>
  <c r="E12" i="14"/>
  <c r="D12" i="14"/>
  <c r="C12" i="14"/>
  <c r="B12" i="14"/>
  <c r="H11" i="14"/>
  <c r="G11" i="14"/>
  <c r="E11" i="14"/>
  <c r="D11" i="14"/>
  <c r="C11" i="14"/>
  <c r="B11" i="14"/>
  <c r="H10" i="14"/>
  <c r="G10" i="14"/>
  <c r="E10" i="14"/>
  <c r="D10" i="14"/>
  <c r="C10" i="14"/>
  <c r="B10" i="14"/>
  <c r="H9" i="14"/>
  <c r="G9" i="14"/>
  <c r="E9" i="14"/>
  <c r="D9" i="14"/>
  <c r="C9" i="14"/>
  <c r="B9" i="14"/>
  <c r="H8" i="14"/>
  <c r="G8" i="14"/>
  <c r="F8" i="14"/>
  <c r="E8" i="14"/>
  <c r="D8" i="14"/>
  <c r="C8" i="14"/>
  <c r="B8" i="14"/>
  <c r="H7" i="14"/>
  <c r="G7" i="14"/>
  <c r="E7" i="14"/>
  <c r="D7" i="14"/>
  <c r="C7" i="14"/>
  <c r="B7" i="14"/>
  <c r="H6" i="14"/>
  <c r="G6" i="14"/>
  <c r="E6" i="14"/>
  <c r="D6" i="14"/>
  <c r="C6" i="14"/>
  <c r="B6" i="14"/>
  <c r="H5" i="14"/>
  <c r="G5" i="14"/>
  <c r="E5" i="14"/>
  <c r="D5" i="14"/>
  <c r="C5" i="14"/>
  <c r="B5" i="14"/>
  <c r="H4" i="14"/>
  <c r="G4" i="14"/>
  <c r="E4" i="14"/>
  <c r="D4" i="14"/>
  <c r="C4" i="14"/>
  <c r="B4" i="14"/>
  <c r="I66" i="13"/>
  <c r="H66" i="13"/>
  <c r="G66" i="13"/>
  <c r="F66" i="13"/>
  <c r="E66" i="13"/>
  <c r="D66" i="13"/>
  <c r="C66" i="13"/>
  <c r="B66" i="13"/>
  <c r="I65" i="13"/>
  <c r="H65" i="13"/>
  <c r="G65" i="13"/>
  <c r="F65" i="13"/>
  <c r="J65" i="13" s="1"/>
  <c r="K65" i="13" s="1"/>
  <c r="E65" i="13"/>
  <c r="D65" i="13"/>
  <c r="C65" i="13"/>
  <c r="B65" i="13"/>
  <c r="I64" i="13"/>
  <c r="H64" i="13"/>
  <c r="G64" i="13"/>
  <c r="F64" i="13"/>
  <c r="E64" i="13"/>
  <c r="D64" i="13"/>
  <c r="C64" i="13"/>
  <c r="B64" i="13"/>
  <c r="I63" i="13"/>
  <c r="H63" i="13"/>
  <c r="G63" i="13"/>
  <c r="F63" i="13"/>
  <c r="J63" i="13" s="1"/>
  <c r="K63" i="13" s="1"/>
  <c r="E63" i="13"/>
  <c r="D63" i="13"/>
  <c r="C63" i="13"/>
  <c r="B63" i="13"/>
  <c r="I62" i="13"/>
  <c r="H62" i="13"/>
  <c r="G62" i="13"/>
  <c r="E62" i="13"/>
  <c r="D62" i="13"/>
  <c r="C62" i="13"/>
  <c r="B62" i="13"/>
  <c r="I61" i="13"/>
  <c r="H61" i="13"/>
  <c r="G61" i="13"/>
  <c r="F61" i="13"/>
  <c r="E61" i="13"/>
  <c r="D61" i="13"/>
  <c r="C61" i="13"/>
  <c r="B61" i="13"/>
  <c r="I60" i="13"/>
  <c r="H60" i="13"/>
  <c r="F60" i="13"/>
  <c r="E60" i="13"/>
  <c r="D60" i="13"/>
  <c r="C60" i="13"/>
  <c r="B60" i="13"/>
  <c r="I59" i="13"/>
  <c r="H59" i="13"/>
  <c r="F59" i="13"/>
  <c r="E59" i="13"/>
  <c r="D59" i="13"/>
  <c r="C59" i="13"/>
  <c r="B59" i="13"/>
  <c r="I58" i="13"/>
  <c r="H58" i="13"/>
  <c r="G58" i="13"/>
  <c r="E58" i="13"/>
  <c r="D58" i="13"/>
  <c r="C58" i="13"/>
  <c r="B58" i="13"/>
  <c r="I57" i="13"/>
  <c r="H57" i="13"/>
  <c r="G57" i="13"/>
  <c r="F57" i="13"/>
  <c r="E57" i="13"/>
  <c r="D57" i="13"/>
  <c r="C57" i="13"/>
  <c r="B57" i="13"/>
  <c r="I56" i="13"/>
  <c r="H56" i="13"/>
  <c r="G56" i="13"/>
  <c r="F56" i="13"/>
  <c r="E56" i="13"/>
  <c r="D56" i="13"/>
  <c r="C56" i="13"/>
  <c r="B56" i="13"/>
  <c r="I55" i="13"/>
  <c r="H55" i="13"/>
  <c r="G55" i="13"/>
  <c r="F55" i="13"/>
  <c r="J55" i="13" s="1"/>
  <c r="K55" i="13" s="1"/>
  <c r="E55" i="13"/>
  <c r="D55" i="13"/>
  <c r="C55" i="13"/>
  <c r="B55" i="13"/>
  <c r="I54" i="13"/>
  <c r="H54" i="13"/>
  <c r="F54" i="13"/>
  <c r="E54" i="13"/>
  <c r="D54" i="13"/>
  <c r="C54" i="13"/>
  <c r="B54" i="13"/>
  <c r="I53" i="13"/>
  <c r="H53" i="13"/>
  <c r="G53" i="13"/>
  <c r="E53" i="13"/>
  <c r="D53" i="13"/>
  <c r="C53" i="13"/>
  <c r="B53" i="13"/>
  <c r="I52" i="13"/>
  <c r="H52" i="13"/>
  <c r="G52" i="13"/>
  <c r="E52" i="13"/>
  <c r="D52" i="13"/>
  <c r="C52" i="13"/>
  <c r="B52" i="13"/>
  <c r="I51" i="13"/>
  <c r="H51" i="13"/>
  <c r="G51" i="13"/>
  <c r="F51" i="13"/>
  <c r="E51" i="13"/>
  <c r="D51" i="13"/>
  <c r="C51" i="13"/>
  <c r="B51" i="13"/>
  <c r="I50" i="13"/>
  <c r="H50" i="13"/>
  <c r="F50" i="13"/>
  <c r="E50" i="13"/>
  <c r="D50" i="13"/>
  <c r="C50" i="13"/>
  <c r="B50" i="13"/>
  <c r="I49" i="13"/>
  <c r="H49" i="13"/>
  <c r="F49" i="13"/>
  <c r="E49" i="13"/>
  <c r="D49" i="13"/>
  <c r="C49" i="13"/>
  <c r="B49" i="13"/>
  <c r="I48" i="13"/>
  <c r="H48" i="13"/>
  <c r="G48" i="13"/>
  <c r="E48" i="13"/>
  <c r="D48" i="13"/>
  <c r="C48" i="13"/>
  <c r="B48" i="13"/>
  <c r="I47" i="13"/>
  <c r="H47" i="13"/>
  <c r="G47" i="13"/>
  <c r="E47" i="13"/>
  <c r="D47" i="13"/>
  <c r="C47" i="13"/>
  <c r="B47" i="13"/>
  <c r="I46" i="13"/>
  <c r="H46" i="13"/>
  <c r="G46" i="13"/>
  <c r="F46" i="13"/>
  <c r="E46" i="13"/>
  <c r="D46" i="13"/>
  <c r="C46" i="13"/>
  <c r="B46" i="13"/>
  <c r="I45" i="13"/>
  <c r="H45" i="13"/>
  <c r="G45" i="13"/>
  <c r="F45" i="13"/>
  <c r="E45" i="13"/>
  <c r="D45" i="13"/>
  <c r="C45" i="13"/>
  <c r="B45" i="13"/>
  <c r="I44" i="13"/>
  <c r="H44" i="13"/>
  <c r="F44" i="13"/>
  <c r="E44" i="13"/>
  <c r="D44" i="13"/>
  <c r="C44" i="13"/>
  <c r="B44" i="13"/>
  <c r="I43" i="13"/>
  <c r="H43" i="13"/>
  <c r="G43" i="13"/>
  <c r="E43" i="13"/>
  <c r="D43" i="13"/>
  <c r="C43" i="13"/>
  <c r="B43" i="13"/>
  <c r="I42" i="13"/>
  <c r="H42" i="13"/>
  <c r="G42" i="13"/>
  <c r="E42" i="13"/>
  <c r="D42" i="13"/>
  <c r="C42" i="13"/>
  <c r="B42" i="13"/>
  <c r="I41" i="13"/>
  <c r="H41" i="13"/>
  <c r="G41" i="13"/>
  <c r="F41" i="13"/>
  <c r="I40" i="13"/>
  <c r="H40" i="13"/>
  <c r="G40" i="13"/>
  <c r="F40" i="13"/>
  <c r="I39" i="13"/>
  <c r="H39" i="13"/>
  <c r="G39" i="13"/>
  <c r="F39" i="13"/>
  <c r="I37" i="13"/>
  <c r="H37" i="13"/>
  <c r="G37" i="13"/>
  <c r="F37" i="13"/>
  <c r="J37" i="13" s="1"/>
  <c r="K37" i="13" s="1"/>
  <c r="E37" i="13"/>
  <c r="D37" i="13"/>
  <c r="C37" i="13"/>
  <c r="B37" i="13"/>
  <c r="I36" i="13"/>
  <c r="H36" i="13"/>
  <c r="F36" i="13"/>
  <c r="E36" i="13"/>
  <c r="D36" i="13"/>
  <c r="C36" i="13"/>
  <c r="B36" i="13"/>
  <c r="I35" i="13"/>
  <c r="H35" i="13"/>
  <c r="G35" i="13"/>
  <c r="E35" i="13"/>
  <c r="D35" i="13"/>
  <c r="C35" i="13"/>
  <c r="B35" i="13"/>
  <c r="I34" i="13"/>
  <c r="H34" i="13"/>
  <c r="G34" i="13"/>
  <c r="E34" i="13"/>
  <c r="D34" i="13"/>
  <c r="C34" i="13"/>
  <c r="B34" i="13"/>
  <c r="I33" i="13"/>
  <c r="H33" i="13"/>
  <c r="G33" i="13"/>
  <c r="F33" i="13"/>
  <c r="E33" i="13"/>
  <c r="D33" i="13"/>
  <c r="C33" i="13"/>
  <c r="B33" i="13"/>
  <c r="I32" i="13"/>
  <c r="H32" i="13"/>
  <c r="G32" i="13"/>
  <c r="F32" i="13"/>
  <c r="J32" i="13" s="1"/>
  <c r="K32" i="13" s="1"/>
  <c r="E32" i="13"/>
  <c r="D32" i="13"/>
  <c r="C32" i="13"/>
  <c r="B32" i="13"/>
  <c r="I31" i="13"/>
  <c r="H31" i="13"/>
  <c r="G31" i="13"/>
  <c r="F31" i="13"/>
  <c r="J31" i="13" s="1"/>
  <c r="K31" i="13" s="1"/>
  <c r="E31" i="13"/>
  <c r="D31" i="13"/>
  <c r="C31" i="13"/>
  <c r="B31" i="13"/>
  <c r="I30" i="13"/>
  <c r="H30" i="13"/>
  <c r="G30" i="13"/>
  <c r="F30" i="13"/>
  <c r="J30" i="13" s="1"/>
  <c r="K30" i="13" s="1"/>
  <c r="E30" i="13"/>
  <c r="D30" i="13"/>
  <c r="C30" i="13"/>
  <c r="B30" i="13"/>
  <c r="I29" i="13"/>
  <c r="H29" i="13"/>
  <c r="G29" i="13"/>
  <c r="E29" i="13"/>
  <c r="D29" i="13"/>
  <c r="C29" i="13"/>
  <c r="B29" i="13"/>
  <c r="I28" i="13"/>
  <c r="H28" i="13"/>
  <c r="G28" i="13"/>
  <c r="F28" i="13"/>
  <c r="E28" i="13"/>
  <c r="D28" i="13"/>
  <c r="C28" i="13"/>
  <c r="B28" i="13"/>
  <c r="I27" i="13"/>
  <c r="H27" i="13"/>
  <c r="F27" i="13"/>
  <c r="E27" i="13"/>
  <c r="D27" i="13"/>
  <c r="C27" i="13"/>
  <c r="B27" i="13"/>
  <c r="I26" i="13"/>
  <c r="H26" i="13"/>
  <c r="G26" i="13"/>
  <c r="F26" i="13"/>
  <c r="J26" i="13" s="1"/>
  <c r="K26" i="13" s="1"/>
  <c r="E26" i="13"/>
  <c r="D26" i="13"/>
  <c r="C26" i="13"/>
  <c r="B26" i="13"/>
  <c r="I25" i="13"/>
  <c r="H25" i="13"/>
  <c r="G25" i="13"/>
  <c r="E25" i="13"/>
  <c r="D25" i="13"/>
  <c r="C25" i="13"/>
  <c r="B25" i="13"/>
  <c r="I24" i="13"/>
  <c r="H24" i="13"/>
  <c r="G24" i="13"/>
  <c r="E24" i="13"/>
  <c r="D24" i="13"/>
  <c r="C24" i="13"/>
  <c r="B24" i="13"/>
  <c r="I23" i="13"/>
  <c r="H23" i="13"/>
  <c r="G23" i="13"/>
  <c r="F23" i="13"/>
  <c r="E23" i="13"/>
  <c r="D23" i="13"/>
  <c r="C23" i="13"/>
  <c r="B23" i="13"/>
  <c r="I22" i="13"/>
  <c r="H22" i="13"/>
  <c r="F22" i="13"/>
  <c r="E22" i="13"/>
  <c r="D22" i="13"/>
  <c r="C22" i="13"/>
  <c r="B22" i="13"/>
  <c r="I21" i="13"/>
  <c r="H21" i="13"/>
  <c r="F21" i="13"/>
  <c r="E21" i="13"/>
  <c r="D21" i="13"/>
  <c r="C21" i="13"/>
  <c r="B21" i="13"/>
  <c r="I20" i="13"/>
  <c r="H20" i="13"/>
  <c r="G20" i="13"/>
  <c r="E20" i="13"/>
  <c r="D20" i="13"/>
  <c r="C20" i="13"/>
  <c r="B20" i="13"/>
  <c r="I19" i="13"/>
  <c r="H19" i="13"/>
  <c r="G19" i="13"/>
  <c r="E19" i="13"/>
  <c r="D19" i="13"/>
  <c r="C19" i="13"/>
  <c r="B19" i="13"/>
  <c r="I18" i="13"/>
  <c r="H18" i="13"/>
  <c r="G18" i="13"/>
  <c r="F18" i="13"/>
  <c r="E18" i="13"/>
  <c r="D18" i="13"/>
  <c r="C18" i="13"/>
  <c r="B18" i="13"/>
  <c r="I17" i="13"/>
  <c r="H17" i="13"/>
  <c r="F17" i="13"/>
  <c r="E17" i="13"/>
  <c r="D17" i="13"/>
  <c r="C17" i="13"/>
  <c r="B17" i="13"/>
  <c r="I16" i="13"/>
  <c r="H16" i="13"/>
  <c r="F16" i="13"/>
  <c r="E16" i="13"/>
  <c r="D16" i="13"/>
  <c r="C16" i="13"/>
  <c r="B16" i="13"/>
  <c r="I15" i="13"/>
  <c r="H15" i="13"/>
  <c r="G15" i="13"/>
  <c r="E15" i="13"/>
  <c r="D15" i="13"/>
  <c r="C15" i="13"/>
  <c r="B15" i="13"/>
  <c r="I14" i="13"/>
  <c r="H14" i="13"/>
  <c r="G14" i="13"/>
  <c r="E14" i="13"/>
  <c r="D14" i="13"/>
  <c r="C14" i="13"/>
  <c r="B14" i="13"/>
  <c r="I13" i="13"/>
  <c r="H13" i="13"/>
  <c r="G13" i="13"/>
  <c r="F13" i="13"/>
  <c r="E13" i="13"/>
  <c r="D13" i="13"/>
  <c r="C13" i="13"/>
  <c r="B13" i="13"/>
  <c r="I12" i="13"/>
  <c r="H12" i="13"/>
  <c r="F12" i="13"/>
  <c r="E12" i="13"/>
  <c r="D12" i="13"/>
  <c r="C12" i="13"/>
  <c r="B12" i="13"/>
  <c r="I11" i="13"/>
  <c r="H11" i="13"/>
  <c r="F11" i="13"/>
  <c r="E11" i="13"/>
  <c r="D11" i="13"/>
  <c r="C11" i="13"/>
  <c r="B11" i="13"/>
  <c r="I10" i="13"/>
  <c r="H10" i="13"/>
  <c r="G10" i="13"/>
  <c r="E10" i="13"/>
  <c r="D10" i="13"/>
  <c r="C10" i="13"/>
  <c r="B10" i="13"/>
  <c r="I9" i="13"/>
  <c r="H9" i="13"/>
  <c r="G9" i="13"/>
  <c r="E9" i="13"/>
  <c r="D9" i="13"/>
  <c r="C9" i="13"/>
  <c r="B9" i="13"/>
  <c r="I8" i="13"/>
  <c r="H8" i="13"/>
  <c r="G8" i="13"/>
  <c r="F8" i="13"/>
  <c r="E8" i="13"/>
  <c r="D8" i="13"/>
  <c r="C8" i="13"/>
  <c r="B8" i="13"/>
  <c r="I7" i="13"/>
  <c r="H7" i="13"/>
  <c r="F7" i="13"/>
  <c r="E7" i="13"/>
  <c r="D7" i="13"/>
  <c r="C7" i="13"/>
  <c r="B7" i="13"/>
  <c r="I6" i="13"/>
  <c r="H6" i="13"/>
  <c r="F6" i="13"/>
  <c r="E6" i="13"/>
  <c r="D6" i="13"/>
  <c r="C6" i="13"/>
  <c r="B6" i="13"/>
  <c r="I5" i="13"/>
  <c r="H5" i="13"/>
  <c r="G5" i="13"/>
  <c r="E5" i="13"/>
  <c r="D5" i="13"/>
  <c r="C5" i="13"/>
  <c r="B5" i="13"/>
  <c r="I4" i="13"/>
  <c r="H4" i="13"/>
  <c r="G4" i="13"/>
  <c r="E4" i="13"/>
  <c r="D4" i="13"/>
  <c r="C4" i="13"/>
  <c r="B4" i="13"/>
  <c r="F18" i="12"/>
  <c r="E18" i="12"/>
  <c r="J18" i="12" s="1"/>
  <c r="D18" i="12"/>
  <c r="C18" i="12"/>
  <c r="B18" i="12"/>
  <c r="F17" i="12"/>
  <c r="J17" i="12" s="1"/>
  <c r="E17" i="12"/>
  <c r="D17" i="12"/>
  <c r="C17" i="12"/>
  <c r="B17" i="12"/>
  <c r="J16" i="12"/>
  <c r="F16" i="12"/>
  <c r="E16" i="12"/>
  <c r="D16" i="12"/>
  <c r="C16" i="12"/>
  <c r="B16" i="12"/>
  <c r="D15" i="12"/>
  <c r="C15" i="12"/>
  <c r="B15" i="12"/>
  <c r="I14" i="12"/>
  <c r="F14" i="12"/>
  <c r="J14" i="12" s="1"/>
  <c r="E14" i="12"/>
  <c r="D14" i="12"/>
  <c r="C14" i="12"/>
  <c r="B14" i="12"/>
  <c r="F13" i="12"/>
  <c r="J13" i="12" s="1"/>
  <c r="E13" i="12"/>
  <c r="D13" i="12"/>
  <c r="C13" i="12"/>
  <c r="B13" i="12"/>
  <c r="F12" i="12"/>
  <c r="J12" i="12" s="1"/>
  <c r="E12" i="12"/>
  <c r="D12" i="12"/>
  <c r="C12" i="12"/>
  <c r="B12" i="12"/>
  <c r="I11" i="12"/>
  <c r="F11" i="12"/>
  <c r="E11" i="12"/>
  <c r="J11" i="12" s="1"/>
  <c r="K11" i="12" s="1"/>
  <c r="D11" i="12"/>
  <c r="C11" i="12"/>
  <c r="B11" i="12"/>
  <c r="I10" i="12"/>
  <c r="F10" i="12"/>
  <c r="E10" i="12"/>
  <c r="J10" i="12" s="1"/>
  <c r="D10" i="12"/>
  <c r="C10" i="12"/>
  <c r="B10" i="12"/>
  <c r="D9" i="12"/>
  <c r="C9" i="12"/>
  <c r="B9" i="12"/>
  <c r="J8" i="12"/>
  <c r="F8" i="12"/>
  <c r="E8" i="12"/>
  <c r="D8" i="12"/>
  <c r="C8" i="12"/>
  <c r="B8" i="12"/>
  <c r="F7" i="12"/>
  <c r="J7" i="12" s="1"/>
  <c r="E7" i="12"/>
  <c r="D7" i="12"/>
  <c r="C7" i="12"/>
  <c r="B7" i="12"/>
  <c r="F6" i="12"/>
  <c r="E6" i="12"/>
  <c r="J6" i="12" s="1"/>
  <c r="D6" i="12"/>
  <c r="C6" i="12"/>
  <c r="B6" i="12"/>
  <c r="J29" i="11"/>
  <c r="F29" i="11"/>
  <c r="E29" i="11"/>
  <c r="D29" i="11"/>
  <c r="C29" i="11"/>
  <c r="B29" i="11"/>
  <c r="J28" i="11"/>
  <c r="I28" i="11"/>
  <c r="F28" i="11"/>
  <c r="E28" i="11"/>
  <c r="D28" i="11"/>
  <c r="C28" i="11"/>
  <c r="B28" i="11"/>
  <c r="J27" i="11"/>
  <c r="I27" i="11"/>
  <c r="F27" i="11"/>
  <c r="E27" i="11"/>
  <c r="D27" i="11"/>
  <c r="C27" i="11"/>
  <c r="B27" i="11"/>
  <c r="J26" i="11"/>
  <c r="I26" i="11"/>
  <c r="F26" i="11"/>
  <c r="E26" i="11"/>
  <c r="D26" i="11"/>
  <c r="C26" i="11"/>
  <c r="B26" i="11"/>
  <c r="J25" i="11"/>
  <c r="I25" i="11"/>
  <c r="F25" i="11"/>
  <c r="E25" i="11"/>
  <c r="D25" i="11"/>
  <c r="C25" i="11"/>
  <c r="B25" i="11"/>
  <c r="F24" i="11"/>
  <c r="E24" i="11"/>
  <c r="D24" i="11"/>
  <c r="C24" i="11"/>
  <c r="B24" i="11"/>
  <c r="D23" i="11"/>
  <c r="C23" i="11"/>
  <c r="B23" i="11"/>
  <c r="F22" i="11"/>
  <c r="E22" i="11"/>
  <c r="D22" i="11"/>
  <c r="C22" i="11"/>
  <c r="B22" i="11"/>
  <c r="I21" i="11"/>
  <c r="F21" i="11"/>
  <c r="J21" i="11" s="1"/>
  <c r="E21" i="11"/>
  <c r="D21" i="11"/>
  <c r="C21" i="11"/>
  <c r="B21" i="11"/>
  <c r="I20" i="11"/>
  <c r="F20" i="11"/>
  <c r="J20" i="11" s="1"/>
  <c r="E20" i="11"/>
  <c r="D20" i="11"/>
  <c r="C20" i="11"/>
  <c r="B20" i="11"/>
  <c r="D19" i="11"/>
  <c r="C19" i="11"/>
  <c r="B19" i="11"/>
  <c r="D18" i="11"/>
  <c r="C18" i="11"/>
  <c r="B18" i="11"/>
  <c r="I17" i="11"/>
  <c r="J17" i="11" s="1"/>
  <c r="F17" i="11"/>
  <c r="E17" i="11"/>
  <c r="D17" i="11"/>
  <c r="C17" i="11"/>
  <c r="B17" i="11"/>
  <c r="F16" i="11"/>
  <c r="E16" i="11"/>
  <c r="D16" i="11"/>
  <c r="C16" i="11"/>
  <c r="B16" i="11"/>
  <c r="J15" i="11"/>
  <c r="I15" i="11"/>
  <c r="F15" i="11"/>
  <c r="E15" i="11"/>
  <c r="D15" i="11"/>
  <c r="C15" i="11"/>
  <c r="B15" i="11"/>
  <c r="F14" i="11"/>
  <c r="E14" i="11"/>
  <c r="D14" i="11"/>
  <c r="C14" i="11"/>
  <c r="B14" i="11"/>
  <c r="I13" i="11"/>
  <c r="F13" i="11"/>
  <c r="E13" i="11"/>
  <c r="D13" i="11"/>
  <c r="C13" i="11"/>
  <c r="B13" i="11"/>
  <c r="I12" i="11"/>
  <c r="F12" i="11"/>
  <c r="E12" i="11"/>
  <c r="D12" i="11"/>
  <c r="C12" i="11"/>
  <c r="B12" i="11"/>
  <c r="J11" i="11"/>
  <c r="I11" i="11"/>
  <c r="F11" i="11"/>
  <c r="E11" i="11"/>
  <c r="D11" i="11"/>
  <c r="C11" i="11"/>
  <c r="B11" i="11"/>
  <c r="J10" i="11"/>
  <c r="I10" i="11"/>
  <c r="F10" i="11"/>
  <c r="E10" i="11"/>
  <c r="D10" i="11"/>
  <c r="C10" i="11"/>
  <c r="B10" i="11"/>
  <c r="J9" i="11"/>
  <c r="I9" i="11"/>
  <c r="F9" i="11"/>
  <c r="E9" i="11"/>
  <c r="D9" i="11"/>
  <c r="C9" i="11"/>
  <c r="B9" i="11"/>
  <c r="I8" i="11"/>
  <c r="J8" i="11" s="1"/>
  <c r="F8" i="11"/>
  <c r="E8" i="11"/>
  <c r="D8" i="11"/>
  <c r="C8" i="11"/>
  <c r="B8" i="11"/>
  <c r="I7" i="11"/>
  <c r="J7" i="11" s="1"/>
  <c r="F7" i="11"/>
  <c r="E7" i="11"/>
  <c r="D7" i="11"/>
  <c r="C7" i="11"/>
  <c r="B7" i="11"/>
  <c r="I6" i="11"/>
  <c r="J6" i="11" s="1"/>
  <c r="F6" i="11"/>
  <c r="E6" i="11"/>
  <c r="D6" i="11"/>
  <c r="C6" i="11"/>
  <c r="B6" i="11"/>
  <c r="I33" i="10"/>
  <c r="F33" i="10"/>
  <c r="J33" i="10" s="1"/>
  <c r="F7" i="14" s="1"/>
  <c r="J7" i="14" s="1"/>
  <c r="E33" i="10"/>
  <c r="D33" i="10"/>
  <c r="C33" i="10"/>
  <c r="B33" i="10"/>
  <c r="I32" i="10"/>
  <c r="F32" i="10"/>
  <c r="J32" i="10" s="1"/>
  <c r="E32" i="10"/>
  <c r="D32" i="10"/>
  <c r="C32" i="10"/>
  <c r="B32" i="10"/>
  <c r="J31" i="10"/>
  <c r="F5" i="14" s="1"/>
  <c r="J5" i="14" s="1"/>
  <c r="K5" i="14" s="1"/>
  <c r="F31" i="10"/>
  <c r="E31" i="10"/>
  <c r="D31" i="10"/>
  <c r="C31" i="10"/>
  <c r="B31" i="10"/>
  <c r="J30" i="10"/>
  <c r="F30" i="10"/>
  <c r="E30" i="10"/>
  <c r="D30" i="10"/>
  <c r="C30" i="10"/>
  <c r="B30" i="10"/>
  <c r="I29" i="10"/>
  <c r="F29" i="10"/>
  <c r="J29" i="10" s="1"/>
  <c r="F22" i="14" s="1"/>
  <c r="J22" i="14" s="1"/>
  <c r="K22" i="14" s="1"/>
  <c r="E29" i="10"/>
  <c r="D29" i="10"/>
  <c r="C29" i="10"/>
  <c r="B29" i="10"/>
  <c r="I28" i="10"/>
  <c r="F28" i="10"/>
  <c r="J28" i="10" s="1"/>
  <c r="E28" i="10"/>
  <c r="D28" i="10"/>
  <c r="C28" i="10"/>
  <c r="B28" i="10"/>
  <c r="I27" i="10"/>
  <c r="F27" i="10"/>
  <c r="J27" i="10" s="1"/>
  <c r="E27" i="10"/>
  <c r="D27" i="10"/>
  <c r="C27" i="10"/>
  <c r="B27" i="10"/>
  <c r="I26" i="10"/>
  <c r="F26" i="10"/>
  <c r="J26" i="10" s="1"/>
  <c r="E26" i="10"/>
  <c r="D26" i="10"/>
  <c r="C26" i="10"/>
  <c r="B26" i="10"/>
  <c r="I25" i="10"/>
  <c r="F25" i="10"/>
  <c r="J25" i="10" s="1"/>
  <c r="E25" i="10"/>
  <c r="D25" i="10"/>
  <c r="C25" i="10"/>
  <c r="B25" i="10"/>
  <c r="I24" i="10"/>
  <c r="F24" i="10"/>
  <c r="J24" i="10" s="1"/>
  <c r="E24" i="10"/>
  <c r="D24" i="10"/>
  <c r="C24" i="10"/>
  <c r="B24" i="10"/>
  <c r="I23" i="10"/>
  <c r="F23" i="10"/>
  <c r="J23" i="10" s="1"/>
  <c r="E23" i="10"/>
  <c r="D23" i="10"/>
  <c r="C23" i="10"/>
  <c r="B23" i="10"/>
  <c r="D22" i="10"/>
  <c r="C22" i="10"/>
  <c r="B22" i="10"/>
  <c r="D21" i="10"/>
  <c r="C21" i="10"/>
  <c r="B21" i="10"/>
  <c r="J20" i="10"/>
  <c r="I20" i="10"/>
  <c r="F20" i="10"/>
  <c r="E20" i="10"/>
  <c r="D20" i="10"/>
  <c r="C20" i="10"/>
  <c r="B20" i="10"/>
  <c r="J19" i="10"/>
  <c r="I19" i="10"/>
  <c r="F19" i="10"/>
  <c r="E19" i="10"/>
  <c r="D19" i="10"/>
  <c r="C19" i="10"/>
  <c r="B19" i="10"/>
  <c r="J18" i="10"/>
  <c r="I18" i="10"/>
  <c r="F18" i="10"/>
  <c r="E18" i="10"/>
  <c r="D18" i="10"/>
  <c r="C18" i="10"/>
  <c r="B18" i="10"/>
  <c r="J17" i="10"/>
  <c r="I17" i="10"/>
  <c r="F17" i="10"/>
  <c r="E17" i="10"/>
  <c r="D17" i="10"/>
  <c r="C17" i="10"/>
  <c r="B17" i="10"/>
  <c r="J16" i="10"/>
  <c r="I16" i="10"/>
  <c r="F16" i="10"/>
  <c r="E16" i="10"/>
  <c r="D16" i="10"/>
  <c r="C16" i="10"/>
  <c r="B16" i="10"/>
  <c r="J15" i="10"/>
  <c r="I15" i="10"/>
  <c r="F15" i="10"/>
  <c r="E15" i="10"/>
  <c r="D15" i="10"/>
  <c r="C15" i="10"/>
  <c r="B15" i="10"/>
  <c r="J14" i="10"/>
  <c r="I14" i="10"/>
  <c r="F14" i="10"/>
  <c r="E14" i="10"/>
  <c r="D14" i="10"/>
  <c r="C14" i="10"/>
  <c r="B14" i="10"/>
  <c r="J13" i="10"/>
  <c r="I13" i="10"/>
  <c r="F13" i="10"/>
  <c r="E13" i="10"/>
  <c r="D13" i="10"/>
  <c r="C13" i="10"/>
  <c r="B13" i="10"/>
  <c r="J12" i="10"/>
  <c r="I12" i="10"/>
  <c r="F12" i="10"/>
  <c r="E12" i="10"/>
  <c r="D12" i="10"/>
  <c r="C12" i="10"/>
  <c r="B12" i="10"/>
  <c r="J11" i="10"/>
  <c r="I11" i="10"/>
  <c r="F11" i="10"/>
  <c r="E11" i="10"/>
  <c r="D11" i="10"/>
  <c r="C11" i="10"/>
  <c r="B11" i="10"/>
  <c r="J10" i="10"/>
  <c r="I10" i="10"/>
  <c r="F10" i="10"/>
  <c r="E10" i="10"/>
  <c r="D10" i="10"/>
  <c r="C10" i="10"/>
  <c r="B10" i="10"/>
  <c r="J9" i="10"/>
  <c r="I9" i="10"/>
  <c r="F9" i="10"/>
  <c r="E9" i="10"/>
  <c r="D9" i="10"/>
  <c r="C9" i="10"/>
  <c r="B9" i="10"/>
  <c r="J8" i="10"/>
  <c r="I8" i="10"/>
  <c r="F8" i="10"/>
  <c r="E8" i="10"/>
  <c r="D8" i="10"/>
  <c r="C8" i="10"/>
  <c r="B8" i="10"/>
  <c r="J7" i="10"/>
  <c r="K7" i="10" s="1"/>
  <c r="I7" i="10"/>
  <c r="F7" i="10"/>
  <c r="E7" i="10"/>
  <c r="D7" i="10"/>
  <c r="C7" i="10"/>
  <c r="B7" i="10"/>
  <c r="J6" i="10"/>
  <c r="K6" i="10" s="1"/>
  <c r="I6" i="10"/>
  <c r="F6" i="10"/>
  <c r="E6" i="10"/>
  <c r="D6" i="10"/>
  <c r="C6" i="10"/>
  <c r="B6" i="10"/>
  <c r="I9" i="9"/>
  <c r="F9" i="9"/>
  <c r="D9" i="9"/>
  <c r="C9" i="9"/>
  <c r="B9" i="9"/>
  <c r="D8" i="9"/>
  <c r="C8" i="9"/>
  <c r="B8" i="9"/>
  <c r="D7" i="9"/>
  <c r="C7" i="9"/>
  <c r="B7" i="9"/>
  <c r="I6" i="9"/>
  <c r="F6" i="9"/>
  <c r="D6" i="9"/>
  <c r="C6" i="9"/>
  <c r="B6" i="9"/>
  <c r="I15" i="8"/>
  <c r="F15" i="8"/>
  <c r="E15" i="8"/>
  <c r="D15" i="8"/>
  <c r="C15" i="8"/>
  <c r="B15" i="8"/>
  <c r="I14" i="8"/>
  <c r="F14" i="8"/>
  <c r="E14" i="8"/>
  <c r="D14" i="8"/>
  <c r="C14" i="8"/>
  <c r="B14" i="8"/>
  <c r="I13" i="8"/>
  <c r="F13" i="8"/>
  <c r="E13" i="8"/>
  <c r="D13" i="8"/>
  <c r="C13" i="8"/>
  <c r="B13" i="8"/>
  <c r="I12" i="8"/>
  <c r="F12" i="8"/>
  <c r="E12" i="8"/>
  <c r="D12" i="8"/>
  <c r="C12" i="8"/>
  <c r="B12" i="8"/>
  <c r="D11" i="8"/>
  <c r="C11" i="8"/>
  <c r="B11" i="8"/>
  <c r="I10" i="8"/>
  <c r="F10" i="8"/>
  <c r="E10" i="8"/>
  <c r="D10" i="8"/>
  <c r="C10" i="8"/>
  <c r="B10" i="8"/>
  <c r="D9" i="8"/>
  <c r="C9" i="8"/>
  <c r="B9" i="8"/>
  <c r="I8" i="8"/>
  <c r="F8" i="8"/>
  <c r="E8" i="8"/>
  <c r="D8" i="8"/>
  <c r="C8" i="8"/>
  <c r="B8" i="8"/>
  <c r="I7" i="8"/>
  <c r="F7" i="8"/>
  <c r="E7" i="8"/>
  <c r="D7" i="8"/>
  <c r="C7" i="8"/>
  <c r="B7" i="8"/>
  <c r="I6" i="8"/>
  <c r="F6" i="8"/>
  <c r="D6" i="8"/>
  <c r="C6" i="8"/>
  <c r="B6" i="8"/>
  <c r="I14" i="7"/>
  <c r="F14" i="7"/>
  <c r="E14" i="7"/>
  <c r="D14" i="7"/>
  <c r="C14" i="7"/>
  <c r="B14" i="7"/>
  <c r="I8" i="7"/>
  <c r="F8" i="7"/>
  <c r="J8" i="7" s="1"/>
  <c r="K8" i="7" s="1"/>
  <c r="E8" i="7"/>
  <c r="D8" i="7"/>
  <c r="C8" i="7"/>
  <c r="B8" i="7"/>
  <c r="C7" i="7"/>
  <c r="B7" i="7"/>
  <c r="I6" i="7"/>
  <c r="J6" i="7" s="1"/>
  <c r="F6" i="7"/>
  <c r="E6" i="7"/>
  <c r="D6" i="7"/>
  <c r="C6" i="7"/>
  <c r="B6" i="7"/>
  <c r="F34" i="6"/>
  <c r="D34" i="6"/>
  <c r="C34" i="6"/>
  <c r="B34" i="6"/>
  <c r="I33" i="6"/>
  <c r="F33" i="6"/>
  <c r="D33" i="6"/>
  <c r="C33" i="6"/>
  <c r="B33" i="6"/>
  <c r="D32" i="6"/>
  <c r="C32" i="6"/>
  <c r="B32" i="6"/>
  <c r="I31" i="6"/>
  <c r="F31" i="6"/>
  <c r="D31" i="6"/>
  <c r="C31" i="6"/>
  <c r="B31" i="6"/>
  <c r="F30" i="6"/>
  <c r="D30" i="6"/>
  <c r="C30" i="6"/>
  <c r="B30" i="6"/>
  <c r="I29" i="6"/>
  <c r="F29" i="6"/>
  <c r="D29" i="6"/>
  <c r="C29" i="6"/>
  <c r="B29" i="6"/>
  <c r="I28" i="6"/>
  <c r="F28" i="6"/>
  <c r="D28" i="6"/>
  <c r="C28" i="6"/>
  <c r="B28" i="6"/>
  <c r="D27" i="6"/>
  <c r="C27" i="6"/>
  <c r="B27" i="6"/>
  <c r="I26" i="6"/>
  <c r="F26" i="6"/>
  <c r="D26" i="6"/>
  <c r="C26" i="6"/>
  <c r="B26" i="6"/>
  <c r="F25" i="6"/>
  <c r="D25" i="6"/>
  <c r="C25" i="6"/>
  <c r="B25" i="6"/>
  <c r="F24" i="6"/>
  <c r="D24" i="6"/>
  <c r="C24" i="6"/>
  <c r="B24" i="6"/>
  <c r="I23" i="6"/>
  <c r="F23" i="6"/>
  <c r="D23" i="6"/>
  <c r="C23" i="6"/>
  <c r="B23" i="6"/>
  <c r="I22" i="6"/>
  <c r="F22" i="6"/>
  <c r="D22" i="6"/>
  <c r="C22" i="6"/>
  <c r="B22" i="6"/>
  <c r="F21" i="6"/>
  <c r="D21" i="6"/>
  <c r="C21" i="6"/>
  <c r="B21" i="6"/>
  <c r="I20" i="6"/>
  <c r="F20" i="6"/>
  <c r="D20" i="6"/>
  <c r="C20" i="6"/>
  <c r="B20" i="6"/>
  <c r="I19" i="6"/>
  <c r="F19" i="6"/>
  <c r="D19" i="6"/>
  <c r="C19" i="6"/>
  <c r="B19" i="6"/>
  <c r="I18" i="6"/>
  <c r="D18" i="6"/>
  <c r="C18" i="6"/>
  <c r="B18" i="6"/>
  <c r="J17" i="6"/>
  <c r="F17" i="6"/>
  <c r="D17" i="6"/>
  <c r="C17" i="6"/>
  <c r="B17" i="6"/>
  <c r="I16" i="6"/>
  <c r="D16" i="6"/>
  <c r="C16" i="6"/>
  <c r="B16" i="6"/>
  <c r="I15" i="6"/>
  <c r="D15" i="6"/>
  <c r="C15" i="6"/>
  <c r="B15" i="6"/>
  <c r="F14" i="6"/>
  <c r="D14" i="6"/>
  <c r="C14" i="6"/>
  <c r="B14" i="6"/>
  <c r="I13" i="6"/>
  <c r="D13" i="6"/>
  <c r="C13" i="6"/>
  <c r="B13" i="6"/>
  <c r="I12" i="6"/>
  <c r="D12" i="6"/>
  <c r="C12" i="6"/>
  <c r="B12" i="6"/>
  <c r="I11" i="6"/>
  <c r="D11" i="6"/>
  <c r="C11" i="6"/>
  <c r="B11" i="6"/>
  <c r="I10" i="6"/>
  <c r="D10" i="6"/>
  <c r="C10" i="6"/>
  <c r="B10" i="6"/>
  <c r="I9" i="6"/>
  <c r="D9" i="6"/>
  <c r="C9" i="6"/>
  <c r="B9" i="6"/>
  <c r="I8" i="6"/>
  <c r="F8" i="6"/>
  <c r="D8" i="6"/>
  <c r="C8" i="6"/>
  <c r="B8" i="6"/>
  <c r="I7" i="6"/>
  <c r="J7" i="6" s="1"/>
  <c r="D7" i="6"/>
  <c r="C7" i="6"/>
  <c r="B7" i="6"/>
  <c r="I6" i="6"/>
  <c r="D6" i="6"/>
  <c r="C6" i="6"/>
  <c r="B6" i="6"/>
  <c r="F10" i="5"/>
  <c r="D10" i="5"/>
  <c r="C10" i="5"/>
  <c r="B10" i="5"/>
  <c r="F9" i="5"/>
  <c r="D9" i="5"/>
  <c r="C9" i="5"/>
  <c r="B9" i="5"/>
  <c r="J8" i="5"/>
  <c r="H8" i="5"/>
  <c r="F8" i="5"/>
  <c r="D8" i="5"/>
  <c r="C8" i="5"/>
  <c r="B8" i="5"/>
  <c r="F7" i="5"/>
  <c r="D7" i="5"/>
  <c r="C7" i="5"/>
  <c r="B7" i="5"/>
  <c r="F6" i="5"/>
  <c r="D6" i="5"/>
  <c r="C6" i="5"/>
  <c r="B6" i="5"/>
  <c r="G35" i="4"/>
  <c r="J35" i="4" s="1"/>
  <c r="D34" i="4"/>
  <c r="C34" i="4"/>
  <c r="B34" i="4"/>
  <c r="D33" i="4"/>
  <c r="C33" i="4"/>
  <c r="B33" i="4"/>
  <c r="D32" i="4"/>
  <c r="C32" i="4"/>
  <c r="B32" i="4"/>
  <c r="D31" i="4"/>
  <c r="C31" i="4"/>
  <c r="B31" i="4"/>
  <c r="F30" i="4"/>
  <c r="D30" i="4"/>
  <c r="C30" i="4"/>
  <c r="B30" i="4"/>
  <c r="F29" i="4"/>
  <c r="D29" i="4"/>
  <c r="C29" i="4"/>
  <c r="B29" i="4"/>
  <c r="F28" i="4"/>
  <c r="D28" i="4"/>
  <c r="C28" i="4"/>
  <c r="B28" i="4"/>
  <c r="D27" i="4"/>
  <c r="C27" i="4"/>
  <c r="B27" i="4"/>
  <c r="F26" i="4"/>
  <c r="D26" i="4"/>
  <c r="C26" i="4"/>
  <c r="B26" i="4"/>
  <c r="F25" i="4"/>
  <c r="D25" i="4"/>
  <c r="C25" i="4"/>
  <c r="B25" i="4"/>
  <c r="F24" i="4"/>
  <c r="D24" i="4"/>
  <c r="C24" i="4"/>
  <c r="B24" i="4"/>
  <c r="F23" i="4"/>
  <c r="D23" i="4"/>
  <c r="C23" i="4"/>
  <c r="B23" i="4"/>
  <c r="D22" i="4"/>
  <c r="C22" i="4"/>
  <c r="B22" i="4"/>
  <c r="I21" i="4"/>
  <c r="F21" i="4"/>
  <c r="D21" i="4"/>
  <c r="C21" i="4"/>
  <c r="B21" i="4"/>
  <c r="J20" i="4"/>
  <c r="G21" i="13" s="1"/>
  <c r="F20" i="4"/>
  <c r="D20" i="4"/>
  <c r="C20" i="4"/>
  <c r="B20" i="4"/>
  <c r="F19" i="4"/>
  <c r="D19" i="4"/>
  <c r="C19" i="4"/>
  <c r="B19" i="4"/>
  <c r="I18" i="4"/>
  <c r="F18" i="4"/>
  <c r="D18" i="4"/>
  <c r="C18" i="4"/>
  <c r="B18" i="4"/>
  <c r="I17" i="4"/>
  <c r="D17" i="4"/>
  <c r="C17" i="4"/>
  <c r="B17" i="4"/>
  <c r="D16" i="4"/>
  <c r="C16" i="4"/>
  <c r="B16" i="4"/>
  <c r="I15" i="4"/>
  <c r="D15" i="4"/>
  <c r="C15" i="4"/>
  <c r="B15" i="4"/>
  <c r="I14" i="4"/>
  <c r="D14" i="4"/>
  <c r="C14" i="4"/>
  <c r="B14" i="4"/>
  <c r="I13" i="4"/>
  <c r="D13" i="4"/>
  <c r="C13" i="4"/>
  <c r="B13" i="4"/>
  <c r="J12" i="4"/>
  <c r="G16" i="13" s="1"/>
  <c r="I12" i="4"/>
  <c r="D12" i="4"/>
  <c r="C12" i="4"/>
  <c r="B12" i="4"/>
  <c r="I11" i="4"/>
  <c r="F11" i="4"/>
  <c r="D11" i="4"/>
  <c r="C11" i="4"/>
  <c r="B11" i="4"/>
  <c r="J10" i="4"/>
  <c r="G11" i="13" s="1"/>
  <c r="I10" i="4"/>
  <c r="D10" i="4"/>
  <c r="C10" i="4"/>
  <c r="B10" i="4"/>
  <c r="D9" i="4"/>
  <c r="C9" i="4"/>
  <c r="B9" i="4"/>
  <c r="I8" i="4"/>
  <c r="F8" i="4"/>
  <c r="D8" i="4"/>
  <c r="C8" i="4"/>
  <c r="B8" i="4"/>
  <c r="J7" i="4"/>
  <c r="G60" i="13" s="1"/>
  <c r="D7" i="4"/>
  <c r="C7" i="4"/>
  <c r="B7" i="4"/>
  <c r="I6" i="4"/>
  <c r="D6" i="4"/>
  <c r="C6" i="4"/>
  <c r="B6" i="4"/>
  <c r="F34" i="3"/>
  <c r="D34" i="3"/>
  <c r="C34" i="3"/>
  <c r="B34" i="3"/>
  <c r="F33" i="3"/>
  <c r="D33" i="3"/>
  <c r="C33" i="3"/>
  <c r="B33" i="3"/>
  <c r="D32" i="3"/>
  <c r="C32" i="3"/>
  <c r="B32" i="3"/>
  <c r="F31" i="3"/>
  <c r="D31" i="3"/>
  <c r="C31" i="3"/>
  <c r="B31" i="3"/>
  <c r="D30" i="3"/>
  <c r="C30" i="3"/>
  <c r="B30" i="3"/>
  <c r="D29" i="3"/>
  <c r="C29" i="3"/>
  <c r="B29" i="3"/>
  <c r="D28" i="3"/>
  <c r="C28" i="3"/>
  <c r="B28" i="3"/>
  <c r="I27" i="3"/>
  <c r="F27" i="3"/>
  <c r="D27" i="3"/>
  <c r="C27" i="3"/>
  <c r="B27" i="3"/>
  <c r="I26" i="3"/>
  <c r="F26" i="3"/>
  <c r="D26" i="3"/>
  <c r="C26" i="3"/>
  <c r="B26" i="3"/>
  <c r="F25" i="3"/>
  <c r="D25" i="3"/>
  <c r="C25" i="3"/>
  <c r="B25" i="3"/>
  <c r="F24" i="3"/>
  <c r="J24" i="3" s="1"/>
  <c r="F29" i="13" s="1"/>
  <c r="J29" i="13" s="1"/>
  <c r="D24" i="3"/>
  <c r="C24" i="3"/>
  <c r="B24" i="3"/>
  <c r="F23" i="3"/>
  <c r="D23" i="3"/>
  <c r="C23" i="3"/>
  <c r="B23" i="3"/>
  <c r="I22" i="3"/>
  <c r="F22" i="3"/>
  <c r="D22" i="3"/>
  <c r="C22" i="3"/>
  <c r="B22" i="3"/>
  <c r="I21" i="3"/>
  <c r="F21" i="3"/>
  <c r="D21" i="3"/>
  <c r="C21" i="3"/>
  <c r="B21" i="3"/>
  <c r="J20" i="3"/>
  <c r="F19" i="13" s="1"/>
  <c r="J19" i="13" s="1"/>
  <c r="I20" i="3"/>
  <c r="F20" i="3"/>
  <c r="D20" i="3"/>
  <c r="C20" i="3"/>
  <c r="B20" i="3"/>
  <c r="I19" i="3"/>
  <c r="F19" i="3"/>
  <c r="D19" i="3"/>
  <c r="C19" i="3"/>
  <c r="B19" i="3"/>
  <c r="I18" i="3"/>
  <c r="D18" i="3"/>
  <c r="C18" i="3"/>
  <c r="B18" i="3"/>
  <c r="I17" i="3"/>
  <c r="D17" i="3"/>
  <c r="C17" i="3"/>
  <c r="B17" i="3"/>
  <c r="I16" i="3"/>
  <c r="D16" i="3"/>
  <c r="C16" i="3"/>
  <c r="B16" i="3"/>
  <c r="I15" i="3"/>
  <c r="D15" i="3"/>
  <c r="C15" i="3"/>
  <c r="B15" i="3"/>
  <c r="I14" i="3"/>
  <c r="D14" i="3"/>
  <c r="C14" i="3"/>
  <c r="B14" i="3"/>
  <c r="I13" i="3"/>
  <c r="D13" i="3"/>
  <c r="C13" i="3"/>
  <c r="B13" i="3"/>
  <c r="I12" i="3"/>
  <c r="D12" i="3"/>
  <c r="C12" i="3"/>
  <c r="B12" i="3"/>
  <c r="I11" i="3"/>
  <c r="D11" i="3"/>
  <c r="C11" i="3"/>
  <c r="B11" i="3"/>
  <c r="I10" i="3"/>
  <c r="D10" i="3"/>
  <c r="C10" i="3"/>
  <c r="B10" i="3"/>
  <c r="I9" i="3"/>
  <c r="F9" i="3"/>
  <c r="D9" i="3"/>
  <c r="C9" i="3"/>
  <c r="B9" i="3"/>
  <c r="I8" i="3"/>
  <c r="D8" i="3"/>
  <c r="C8" i="3"/>
  <c r="B8" i="3"/>
  <c r="I7" i="3"/>
  <c r="D7" i="3"/>
  <c r="C7" i="3"/>
  <c r="B7" i="3"/>
  <c r="D6" i="3"/>
  <c r="C6" i="3"/>
  <c r="B6" i="3"/>
  <c r="J45" i="13" l="1"/>
  <c r="K45" i="13" s="1"/>
  <c r="J57" i="13"/>
  <c r="J64" i="13"/>
  <c r="K64" i="13" s="1"/>
  <c r="K29" i="13"/>
  <c r="L29" i="13"/>
  <c r="M29" i="13" s="1"/>
  <c r="K13" i="10"/>
  <c r="K17" i="10"/>
  <c r="F24" i="14"/>
  <c r="J24" i="14" s="1"/>
  <c r="F15" i="14"/>
  <c r="J15" i="14" s="1"/>
  <c r="K23" i="10"/>
  <c r="F17" i="14"/>
  <c r="J17" i="14" s="1"/>
  <c r="K25" i="10"/>
  <c r="F20" i="14"/>
  <c r="J20" i="14" s="1"/>
  <c r="K27" i="10"/>
  <c r="J13" i="11"/>
  <c r="K10" i="12"/>
  <c r="J9" i="15"/>
  <c r="K6" i="7"/>
  <c r="K19" i="13"/>
  <c r="K9" i="10"/>
  <c r="F10" i="14"/>
  <c r="J10" i="14" s="1"/>
  <c r="J14" i="7"/>
  <c r="K14" i="7" s="1"/>
  <c r="K8" i="10"/>
  <c r="F9" i="14"/>
  <c r="J9" i="14" s="1"/>
  <c r="K12" i="10"/>
  <c r="K16" i="10"/>
  <c r="K20" i="10"/>
  <c r="F27" i="14"/>
  <c r="J27" i="14" s="1"/>
  <c r="J12" i="11"/>
  <c r="K12" i="11" s="1"/>
  <c r="H4" i="15"/>
  <c r="J4" i="15" s="1"/>
  <c r="K6" i="12"/>
  <c r="K8" i="12"/>
  <c r="H9" i="15"/>
  <c r="K12" i="12"/>
  <c r="K16" i="12"/>
  <c r="J60" i="13"/>
  <c r="K60" i="13" s="1"/>
  <c r="J6" i="15"/>
  <c r="F12" i="14"/>
  <c r="J12" i="14" s="1"/>
  <c r="K11" i="10"/>
  <c r="K15" i="10"/>
  <c r="K19" i="10"/>
  <c r="F26" i="14"/>
  <c r="J26" i="14" s="1"/>
  <c r="F16" i="14"/>
  <c r="J16" i="14" s="1"/>
  <c r="K16" i="14" s="1"/>
  <c r="K24" i="10"/>
  <c r="F19" i="14"/>
  <c r="J19" i="14" s="1"/>
  <c r="K26" i="10"/>
  <c r="F21" i="14"/>
  <c r="J21" i="14" s="1"/>
  <c r="K21" i="14" s="1"/>
  <c r="K28" i="10"/>
  <c r="F6" i="14"/>
  <c r="J6" i="14" s="1"/>
  <c r="K32" i="10"/>
  <c r="K9" i="11"/>
  <c r="K13" i="12"/>
  <c r="H10" i="15"/>
  <c r="K17" i="12"/>
  <c r="K18" i="12"/>
  <c r="J11" i="13"/>
  <c r="K11" i="13" s="1"/>
  <c r="J16" i="13"/>
  <c r="K16" i="13" s="1"/>
  <c r="J21" i="13"/>
  <c r="K21" i="13" s="1"/>
  <c r="K14" i="14"/>
  <c r="K10" i="10"/>
  <c r="F11" i="14"/>
  <c r="J11" i="14" s="1"/>
  <c r="K11" i="14" s="1"/>
  <c r="K14" i="10"/>
  <c r="F25" i="14"/>
  <c r="J25" i="14" s="1"/>
  <c r="K25" i="14" s="1"/>
  <c r="K18" i="10"/>
  <c r="K30" i="10"/>
  <c r="F4" i="14"/>
  <c r="J4" i="14" s="1"/>
  <c r="K6" i="11"/>
  <c r="H5" i="15"/>
  <c r="J5" i="15" s="1"/>
  <c r="K7" i="12"/>
  <c r="K14" i="12"/>
  <c r="H11" i="15"/>
  <c r="J11" i="15" s="1"/>
  <c r="K11" i="15" s="1"/>
  <c r="K57" i="13"/>
  <c r="J10" i="15"/>
  <c r="H6" i="15"/>
  <c r="A5" i="27"/>
  <c r="L5" i="27"/>
  <c r="W5" i="27"/>
  <c r="A119" i="32"/>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A156" i="32" s="1"/>
  <c r="A157" i="32" s="1"/>
  <c r="A158" i="32" s="1"/>
  <c r="A159" i="32" s="1"/>
  <c r="A160" i="32" s="1"/>
  <c r="A161" i="32" s="1"/>
  <c r="A162" i="32" s="1"/>
  <c r="A163" i="32" s="1"/>
  <c r="A164" i="32" s="1"/>
  <c r="A165" i="32" s="1"/>
  <c r="A166" i="32" s="1"/>
  <c r="A167" i="32" s="1"/>
  <c r="A168" i="32" s="1"/>
  <c r="A169" i="32" s="1"/>
  <c r="A170" i="32" s="1"/>
  <c r="A171" i="32" s="1"/>
  <c r="A172" i="32" s="1"/>
  <c r="A173" i="32" s="1"/>
  <c r="A174" i="32" s="1"/>
  <c r="A175" i="32" s="1"/>
  <c r="A176" i="32" s="1"/>
  <c r="A177" i="32" s="1"/>
  <c r="A178" i="32" s="1"/>
  <c r="A179" i="32" s="1"/>
  <c r="A180" i="32" s="1"/>
  <c r="A181" i="32" s="1"/>
  <c r="A182" i="32" s="1"/>
  <c r="A183" i="32" s="1"/>
  <c r="A184" i="32" s="1"/>
  <c r="A185" i="32" s="1"/>
  <c r="A186" i="32" s="1"/>
  <c r="A187" i="32" s="1"/>
  <c r="A188" i="32" s="1"/>
  <c r="A189" i="32" s="1"/>
  <c r="A190" i="32" s="1"/>
  <c r="A191" i="32" s="1"/>
  <c r="A192" i="32" s="1"/>
  <c r="A193" i="32" s="1"/>
  <c r="A194" i="32" s="1"/>
  <c r="A195" i="32" s="1"/>
  <c r="A196" i="32" s="1"/>
  <c r="A197" i="32" s="1"/>
  <c r="A198" i="32" s="1"/>
  <c r="A199" i="32" s="1"/>
  <c r="A200" i="32" s="1"/>
  <c r="A201" i="32" s="1"/>
  <c r="A202" i="32" s="1"/>
  <c r="A203" i="32" s="1"/>
  <c r="A204" i="32" s="1"/>
  <c r="A205" i="32" s="1"/>
  <c r="A206" i="32" s="1"/>
  <c r="A207" i="32" s="1"/>
  <c r="A208" i="32" s="1"/>
  <c r="A209" i="32" s="1"/>
  <c r="A210" i="32" s="1"/>
  <c r="A211" i="32" s="1"/>
  <c r="A212" i="32" s="1"/>
  <c r="A213" i="32" s="1"/>
  <c r="A214" i="32" s="1"/>
  <c r="A215" i="32" s="1"/>
  <c r="A216" i="32" s="1"/>
  <c r="A217" i="32" s="1"/>
  <c r="A218" i="32" s="1"/>
  <c r="A219" i="32" s="1"/>
  <c r="A220" i="32" s="1"/>
  <c r="A221" i="32" s="1"/>
  <c r="A222" i="32" s="1"/>
  <c r="A223" i="32" s="1"/>
  <c r="A224" i="32" s="1"/>
  <c r="A225" i="32" s="1"/>
  <c r="A226" i="32" s="1"/>
  <c r="A227" i="32" s="1"/>
  <c r="A228" i="32" s="1"/>
  <c r="A229" i="32" s="1"/>
  <c r="A230" i="32" s="1"/>
  <c r="A231" i="32" s="1"/>
  <c r="A232" i="32" s="1"/>
  <c r="A233" i="32" s="1"/>
  <c r="A234" i="32" s="1"/>
  <c r="A235" i="32" s="1"/>
  <c r="A236" i="32" s="1"/>
  <c r="A237" i="32" s="1"/>
  <c r="A238" i="32" s="1"/>
  <c r="A239" i="32" s="1"/>
  <c r="A240" i="32" s="1"/>
  <c r="A241" i="32" s="1"/>
  <c r="A242" i="32" s="1"/>
  <c r="A243" i="32" s="1"/>
  <c r="A244" i="32" s="1"/>
  <c r="A245" i="32" s="1"/>
  <c r="A246" i="32" s="1"/>
  <c r="A247" i="32" s="1"/>
  <c r="A248" i="32" s="1"/>
  <c r="A249" i="32" s="1"/>
  <c r="A250" i="32" s="1"/>
  <c r="A251" i="32" s="1"/>
  <c r="A252" i="32" s="1"/>
  <c r="A253" i="32" s="1"/>
  <c r="A254" i="32" s="1"/>
  <c r="A255" i="32" s="1"/>
  <c r="A256" i="32" s="1"/>
  <c r="A257" i="32" s="1"/>
  <c r="A258" i="32" s="1"/>
  <c r="A259" i="32" s="1"/>
  <c r="A260" i="32" s="1"/>
  <c r="A261" i="32" s="1"/>
  <c r="A262" i="32" s="1"/>
  <c r="A263" i="32" s="1"/>
  <c r="A264" i="32" s="1"/>
  <c r="A265" i="32" s="1"/>
  <c r="A266" i="32" s="1"/>
  <c r="A267" i="32" s="1"/>
  <c r="A268" i="32" s="1"/>
  <c r="A269" i="32" s="1"/>
  <c r="A270" i="32" s="1"/>
  <c r="A271" i="32" s="1"/>
  <c r="A272" i="32" s="1"/>
  <c r="A273" i="32" s="1"/>
  <c r="A274" i="32" s="1"/>
  <c r="A275" i="32" s="1"/>
  <c r="A276" i="32" s="1"/>
  <c r="A277" i="32" s="1"/>
  <c r="A278" i="32" s="1"/>
  <c r="A279" i="32" s="1"/>
  <c r="A280" i="32" s="1"/>
  <c r="A281" i="32" s="1"/>
  <c r="A282" i="32" s="1"/>
  <c r="A283" i="32" s="1"/>
  <c r="A284" i="32" s="1"/>
  <c r="A285" i="32" s="1"/>
  <c r="A286" i="32" s="1"/>
  <c r="A287" i="32" s="1"/>
  <c r="A288" i="32" s="1"/>
  <c r="A289" i="32" s="1"/>
  <c r="A290" i="32" s="1"/>
  <c r="A291" i="32" s="1"/>
  <c r="A292" i="32" s="1"/>
  <c r="A293" i="32" s="1"/>
  <c r="A294" i="32" s="1"/>
  <c r="A295" i="32" s="1"/>
  <c r="A296" i="32" s="1"/>
  <c r="A297" i="32" s="1"/>
  <c r="A298" i="32" s="1"/>
  <c r="A299" i="32" s="1"/>
  <c r="A300" i="32" s="1"/>
  <c r="A301" i="32" s="1"/>
  <c r="A302" i="32" s="1"/>
  <c r="A303" i="32" s="1"/>
  <c r="A304" i="32" s="1"/>
  <c r="A305" i="32" s="1"/>
  <c r="A306" i="32" s="1"/>
  <c r="A307" i="32" s="1"/>
  <c r="A308" i="32" s="1"/>
  <c r="A309" i="32" s="1"/>
  <c r="A310" i="32" s="1"/>
  <c r="A311" i="32" s="1"/>
  <c r="A312" i="32" s="1"/>
  <c r="A313" i="32" s="1"/>
  <c r="A314" i="32" s="1"/>
  <c r="A315" i="32" s="1"/>
  <c r="A316" i="32" s="1"/>
  <c r="A317" i="32" s="1"/>
  <c r="A318" i="32" s="1"/>
  <c r="A319" i="32" s="1"/>
  <c r="A320" i="32" s="1"/>
  <c r="A321" i="32" s="1"/>
  <c r="A322" i="32" s="1"/>
  <c r="A323" i="32" s="1"/>
  <c r="A324" i="32" s="1"/>
  <c r="A325" i="32" s="1"/>
  <c r="A326" i="32" s="1"/>
  <c r="A327" i="32" s="1"/>
  <c r="A328" i="32" s="1"/>
  <c r="A329" i="32" s="1"/>
  <c r="A330" i="32" s="1"/>
  <c r="A331" i="32" s="1"/>
  <c r="A332" i="32" s="1"/>
  <c r="A333" i="32" s="1"/>
  <c r="A334" i="32" s="1"/>
  <c r="A335" i="32" s="1"/>
  <c r="A336" i="32" s="1"/>
  <c r="A337" i="32" s="1"/>
  <c r="A338" i="32" s="1"/>
  <c r="A339" i="32" s="1"/>
  <c r="A340" i="32" s="1"/>
  <c r="A341" i="32" s="1"/>
  <c r="A342" i="32" s="1"/>
  <c r="A343" i="32" s="1"/>
  <c r="A344" i="32" s="1"/>
  <c r="A345" i="32" s="1"/>
  <c r="A346" i="32" s="1"/>
  <c r="A347" i="32" s="1"/>
  <c r="A348" i="32" s="1"/>
  <c r="A349" i="32" s="1"/>
  <c r="A350" i="32" s="1"/>
  <c r="A351" i="32" s="1"/>
  <c r="A352" i="32" s="1"/>
  <c r="A353" i="32" s="1"/>
  <c r="A354" i="32" s="1"/>
  <c r="A355" i="32" s="1"/>
  <c r="A356" i="32" s="1"/>
  <c r="A357" i="32" s="1"/>
  <c r="A358" i="32" s="1"/>
  <c r="A359" i="32" s="1"/>
  <c r="A360" i="32" s="1"/>
  <c r="A361" i="32" s="1"/>
  <c r="A362" i="32" s="1"/>
  <c r="A363" i="32" s="1"/>
  <c r="A364" i="32" s="1"/>
  <c r="A365" i="32" s="1"/>
  <c r="A366" i="32" s="1"/>
  <c r="A367" i="32" s="1"/>
  <c r="A368" i="32" s="1"/>
  <c r="A369" i="32" s="1"/>
  <c r="A370" i="32" s="1"/>
  <c r="A371" i="32" s="1"/>
  <c r="A372" i="32" s="1"/>
  <c r="A373" i="32" s="1"/>
  <c r="A374" i="32" s="1"/>
  <c r="A375" i="32" s="1"/>
  <c r="A376" i="32" s="1"/>
  <c r="A377" i="32" s="1"/>
  <c r="A378" i="32" s="1"/>
  <c r="A379" i="32" s="1"/>
  <c r="A380" i="32" s="1"/>
  <c r="A381" i="32" s="1"/>
  <c r="A382" i="32" s="1"/>
  <c r="A383" i="32" s="1"/>
  <c r="A384" i="32" s="1"/>
  <c r="A385" i="32" s="1"/>
  <c r="A386" i="32" s="1"/>
  <c r="A387" i="32" s="1"/>
  <c r="A388" i="32" s="1"/>
  <c r="A389" i="32" s="1"/>
  <c r="A390" i="32" s="1"/>
  <c r="A391" i="32" s="1"/>
  <c r="A392" i="32" s="1"/>
  <c r="A393" i="32" s="1"/>
  <c r="A394" i="32" s="1"/>
  <c r="A395" i="32" s="1"/>
  <c r="A396" i="32" s="1"/>
  <c r="A397" i="32" s="1"/>
  <c r="A398" i="32" s="1"/>
  <c r="A399" i="32" s="1"/>
  <c r="A400" i="32" s="1"/>
  <c r="A401" i="32" s="1"/>
  <c r="A402" i="32" s="1"/>
  <c r="A403" i="32" s="1"/>
  <c r="A404" i="32" s="1"/>
  <c r="A405" i="32" s="1"/>
  <c r="A406" i="32" s="1"/>
  <c r="A407" i="32" s="1"/>
  <c r="A408" i="32" s="1"/>
  <c r="A409" i="32" s="1"/>
  <c r="A410" i="32" s="1"/>
  <c r="A411" i="32" s="1"/>
  <c r="A412" i="32" s="1"/>
  <c r="A413" i="32" s="1"/>
  <c r="A414" i="32" s="1"/>
  <c r="A415" i="32" s="1"/>
  <c r="A416" i="32" s="1"/>
  <c r="A417" i="32" s="1"/>
  <c r="A418" i="32" s="1"/>
  <c r="A419" i="32" s="1"/>
  <c r="A420" i="32" s="1"/>
  <c r="A421" i="32" s="1"/>
  <c r="A422" i="32" s="1"/>
  <c r="A423" i="32" s="1"/>
  <c r="A424" i="32" s="1"/>
  <c r="A425" i="32" s="1"/>
  <c r="A426" i="32" s="1"/>
  <c r="A427" i="32" s="1"/>
  <c r="A428" i="32" s="1"/>
  <c r="A429" i="32" s="1"/>
  <c r="A430" i="32" s="1"/>
  <c r="A431" i="32" s="1"/>
  <c r="A432" i="32" s="1"/>
  <c r="A433" i="32" s="1"/>
  <c r="A434" i="32" s="1"/>
  <c r="A435" i="32" s="1"/>
  <c r="A436" i="32" s="1"/>
  <c r="A437" i="32" s="1"/>
  <c r="A438" i="32" s="1"/>
  <c r="A439" i="32" s="1"/>
  <c r="A440" i="32" s="1"/>
  <c r="A441" i="32" s="1"/>
  <c r="A442" i="32" s="1"/>
  <c r="A443" i="32" s="1"/>
  <c r="A444" i="32" s="1"/>
  <c r="A445" i="32" s="1"/>
  <c r="A446" i="32" s="1"/>
  <c r="A447" i="32" s="1"/>
  <c r="A448" i="32" s="1"/>
  <c r="A449" i="32" s="1"/>
  <c r="A450" i="32" s="1"/>
  <c r="A451" i="32" s="1"/>
  <c r="A452" i="32" s="1"/>
  <c r="A453" i="32" s="1"/>
  <c r="A454" i="32" s="1"/>
  <c r="A455" i="32" s="1"/>
  <c r="A456" i="32" s="1"/>
  <c r="A457" i="32" s="1"/>
  <c r="A458" i="32" s="1"/>
  <c r="A459" i="32" s="1"/>
  <c r="A460" i="32" s="1"/>
  <c r="A461" i="32" s="1"/>
  <c r="A462" i="32" s="1"/>
  <c r="A463" i="32" s="1"/>
  <c r="A464" i="32" s="1"/>
  <c r="A465" i="32" s="1"/>
  <c r="A466" i="32" s="1"/>
  <c r="A467" i="32" s="1"/>
  <c r="A468" i="32" s="1"/>
  <c r="A469" i="32" s="1"/>
  <c r="A470" i="32" s="1"/>
  <c r="A471" i="32" s="1"/>
  <c r="A472" i="32" s="1"/>
  <c r="A473" i="32" s="1"/>
  <c r="A474" i="32" s="1"/>
  <c r="A475" i="32" s="1"/>
  <c r="A476" i="32" s="1"/>
  <c r="A477" i="32" s="1"/>
  <c r="A478" i="32" s="1"/>
  <c r="A479" i="32" s="1"/>
  <c r="A480" i="32" s="1"/>
  <c r="A481" i="32" s="1"/>
  <c r="A482" i="32" s="1"/>
  <c r="A483" i="32" s="1"/>
  <c r="A484" i="32" s="1"/>
  <c r="A485" i="32" s="1"/>
  <c r="A486" i="32" s="1"/>
  <c r="A487" i="32" s="1"/>
  <c r="A488" i="32" s="1"/>
  <c r="A489" i="32" s="1"/>
  <c r="A490" i="32" s="1"/>
  <c r="A491" i="32" s="1"/>
  <c r="A492" i="32" s="1"/>
  <c r="A493" i="32" s="1"/>
  <c r="A494" i="32" s="1"/>
  <c r="A495" i="32" s="1"/>
  <c r="A496" i="32" s="1"/>
  <c r="A497" i="32" s="1"/>
  <c r="A498" i="32" s="1"/>
  <c r="A499" i="32" s="1"/>
  <c r="A500" i="32" s="1"/>
  <c r="A501" i="32" s="1"/>
  <c r="A502" i="32" s="1"/>
  <c r="A503" i="32" s="1"/>
  <c r="A504" i="32" s="1"/>
  <c r="A505" i="32" s="1"/>
  <c r="A506" i="32" s="1"/>
  <c r="A507" i="32" s="1"/>
  <c r="A508" i="32" s="1"/>
  <c r="A509" i="32" s="1"/>
  <c r="A510" i="32" s="1"/>
  <c r="A511" i="32" s="1"/>
  <c r="A512" i="32" s="1"/>
  <c r="A513" i="32" s="1"/>
  <c r="A514" i="32" s="1"/>
  <c r="A515" i="32" s="1"/>
  <c r="A516" i="32" s="1"/>
  <c r="A517" i="32" s="1"/>
  <c r="A518" i="32" s="1"/>
  <c r="A519" i="32" s="1"/>
  <c r="A520" i="32" s="1"/>
  <c r="A521" i="32" s="1"/>
  <c r="A522" i="32" s="1"/>
  <c r="A523" i="32" s="1"/>
  <c r="A524" i="32" s="1"/>
  <c r="A525" i="32" s="1"/>
  <c r="A526" i="32" s="1"/>
  <c r="A527" i="32" s="1"/>
  <c r="A528" i="32" s="1"/>
  <c r="A529" i="32" s="1"/>
  <c r="A530" i="32" s="1"/>
  <c r="A531" i="32" s="1"/>
  <c r="A532" i="32" s="1"/>
  <c r="A533" i="32" s="1"/>
  <c r="A534" i="32" s="1"/>
  <c r="A535" i="32" s="1"/>
  <c r="A536" i="32" s="1"/>
  <c r="A537" i="32" s="1"/>
  <c r="A538" i="32" s="1"/>
  <c r="A539" i="32" s="1"/>
  <c r="A540" i="32" s="1"/>
  <c r="A541" i="32" s="1"/>
  <c r="A542" i="32" s="1"/>
  <c r="A543" i="32" s="1"/>
  <c r="A544" i="32" s="1"/>
  <c r="A545" i="32" s="1"/>
  <c r="A546" i="32" s="1"/>
  <c r="A547" i="32" s="1"/>
  <c r="A548" i="32" s="1"/>
  <c r="A549" i="32" s="1"/>
  <c r="A550" i="32" s="1"/>
  <c r="A551" i="32" s="1"/>
  <c r="A552" i="32" s="1"/>
  <c r="A553" i="32" s="1"/>
  <c r="A554" i="32" s="1"/>
  <c r="A555" i="32" s="1"/>
  <c r="A556" i="32" s="1"/>
  <c r="A117" i="32"/>
  <c r="A116" i="32" s="1"/>
  <c r="A115" i="32" s="1"/>
  <c r="A114" i="32" s="1"/>
  <c r="A113" i="32" s="1"/>
  <c r="A112" i="32" s="1"/>
  <c r="A111" i="32" s="1"/>
  <c r="A110" i="32" s="1"/>
  <c r="A109" i="32" s="1"/>
  <c r="A108" i="32" s="1"/>
  <c r="A107" i="32" s="1"/>
  <c r="A106" i="32" s="1"/>
  <c r="A105" i="32" s="1"/>
  <c r="A104" i="32" s="1"/>
  <c r="A103" i="32" s="1"/>
  <c r="A102" i="32" s="1"/>
  <c r="A101" i="32" s="1"/>
  <c r="A100" i="32" s="1"/>
  <c r="A99" i="32" s="1"/>
  <c r="A98" i="32" s="1"/>
  <c r="A97" i="32" s="1"/>
  <c r="A96" i="32" s="1"/>
  <c r="A95" i="32" s="1"/>
  <c r="A94" i="32" s="1"/>
  <c r="A93" i="32" s="1"/>
  <c r="A92" i="32" s="1"/>
  <c r="A91" i="32" s="1"/>
  <c r="A90" i="32" s="1"/>
  <c r="A89" i="32" s="1"/>
  <c r="A88" i="32" s="1"/>
  <c r="A87" i="32" s="1"/>
  <c r="A86" i="32" s="1"/>
  <c r="A85" i="32" s="1"/>
  <c r="A84" i="32" s="1"/>
  <c r="A83" i="32" s="1"/>
  <c r="A82" i="32" s="1"/>
  <c r="A81" i="32" s="1"/>
  <c r="A80" i="32" s="1"/>
  <c r="A79" i="32" s="1"/>
  <c r="A78" i="32" s="1"/>
  <c r="A77" i="32" s="1"/>
  <c r="A76" i="32" s="1"/>
  <c r="A75" i="32" s="1"/>
  <c r="A74" i="32" s="1"/>
  <c r="A73" i="32" s="1"/>
  <c r="A72" i="32" s="1"/>
  <c r="A71" i="32" s="1"/>
  <c r="A70" i="32" s="1"/>
  <c r="A69" i="32" s="1"/>
  <c r="A68" i="32" s="1"/>
  <c r="A67" i="32" s="1"/>
  <c r="A66" i="32" s="1"/>
  <c r="A65" i="32" s="1"/>
  <c r="A64" i="32" s="1"/>
  <c r="A63" i="32" s="1"/>
  <c r="A62" i="32" s="1"/>
  <c r="A61" i="32" s="1"/>
  <c r="A60" i="32" s="1"/>
  <c r="A59" i="32" s="1"/>
  <c r="A58" i="32" s="1"/>
  <c r="A57" i="32" s="1"/>
  <c r="A56" i="32" s="1"/>
  <c r="A55" i="32" s="1"/>
  <c r="A54" i="32" s="1"/>
  <c r="A53" i="32" s="1"/>
  <c r="A52" i="32" s="1"/>
  <c r="A51" i="32" s="1"/>
  <c r="A50" i="32" s="1"/>
  <c r="A49" i="32" s="1"/>
  <c r="A48" i="32" s="1"/>
  <c r="A47" i="32" s="1"/>
  <c r="A46" i="32" s="1"/>
  <c r="A45" i="32" s="1"/>
  <c r="A44" i="32" s="1"/>
  <c r="A43" i="32" s="1"/>
  <c r="A42" i="32" s="1"/>
  <c r="A41" i="32" s="1"/>
  <c r="A40" i="32" s="1"/>
  <c r="A39" i="32" s="1"/>
  <c r="A38" i="32" s="1"/>
  <c r="A37" i="32" s="1"/>
  <c r="A36" i="32" s="1"/>
  <c r="A35" i="32" s="1"/>
  <c r="A34" i="32" s="1"/>
  <c r="A33" i="32" s="1"/>
  <c r="A32" i="32" s="1"/>
  <c r="A31" i="32" s="1"/>
  <c r="A30" i="32" s="1"/>
  <c r="A29" i="32" s="1"/>
  <c r="A28" i="32" s="1"/>
  <c r="A27" i="32" s="1"/>
  <c r="A26" i="32" s="1"/>
  <c r="A25" i="32" s="1"/>
  <c r="A24" i="32" s="1"/>
  <c r="A23" i="32" s="1"/>
  <c r="A22" i="32" s="1"/>
  <c r="A21" i="32" s="1"/>
  <c r="A20" i="32" s="1"/>
  <c r="A19" i="32" s="1"/>
  <c r="A18" i="32" s="1"/>
  <c r="A17" i="32" s="1"/>
  <c r="A16" i="32" s="1"/>
  <c r="A15" i="32" s="1"/>
  <c r="A14" i="32" s="1"/>
  <c r="A13" i="32" s="1"/>
  <c r="A12" i="32" s="1"/>
  <c r="A11" i="32" s="1"/>
  <c r="A10" i="32" s="1"/>
  <c r="A9" i="32" s="1"/>
  <c r="A8" i="32" s="1"/>
  <c r="A7" i="32" s="1"/>
  <c r="A6" i="32" s="1"/>
  <c r="A5" i="32" s="1"/>
  <c r="A4" i="32" s="1"/>
  <c r="A3" i="32" s="1"/>
  <c r="D4" i="19" s="1"/>
  <c r="G9" i="6" s="1"/>
  <c r="A117" i="33"/>
  <c r="A116" i="33" s="1"/>
  <c r="A115" i="33" s="1"/>
  <c r="A114" i="33" s="1"/>
  <c r="A113" i="33" s="1"/>
  <c r="A112" i="33" s="1"/>
  <c r="A111" i="33" s="1"/>
  <c r="A110" i="33" s="1"/>
  <c r="A109" i="33" s="1"/>
  <c r="A108" i="33" s="1"/>
  <c r="A107" i="33" s="1"/>
  <c r="A106" i="33" s="1"/>
  <c r="A105" i="33" s="1"/>
  <c r="A104" i="33" s="1"/>
  <c r="A103" i="33" s="1"/>
  <c r="A102" i="33" s="1"/>
  <c r="A101" i="33" s="1"/>
  <c r="A100" i="33" s="1"/>
  <c r="A99" i="33" s="1"/>
  <c r="A98" i="33" s="1"/>
  <c r="A97" i="33" s="1"/>
  <c r="A96" i="33" s="1"/>
  <c r="A95" i="33" s="1"/>
  <c r="A94" i="33" s="1"/>
  <c r="A93" i="33" s="1"/>
  <c r="A92" i="33" s="1"/>
  <c r="A91" i="33" s="1"/>
  <c r="A90" i="33" s="1"/>
  <c r="A89" i="33" s="1"/>
  <c r="A88" i="33" s="1"/>
  <c r="A87" i="33" s="1"/>
  <c r="A86" i="33" s="1"/>
  <c r="A85" i="33" s="1"/>
  <c r="A84" i="33" s="1"/>
  <c r="A83" i="33" s="1"/>
  <c r="A82" i="33" s="1"/>
  <c r="A81" i="33" s="1"/>
  <c r="A80" i="33" s="1"/>
  <c r="A79" i="33" s="1"/>
  <c r="A78" i="33" s="1"/>
  <c r="A77" i="33" s="1"/>
  <c r="A76" i="33" s="1"/>
  <c r="A75" i="33" s="1"/>
  <c r="A74" i="33" s="1"/>
  <c r="A73" i="33" s="1"/>
  <c r="A72" i="33" s="1"/>
  <c r="A71" i="33" s="1"/>
  <c r="A70" i="33" s="1"/>
  <c r="A69" i="33" s="1"/>
  <c r="A68" i="33" s="1"/>
  <c r="A67" i="33" s="1"/>
  <c r="A66" i="33" s="1"/>
  <c r="A65" i="33" s="1"/>
  <c r="A64" i="33" s="1"/>
  <c r="A63" i="33" s="1"/>
  <c r="A62" i="33" s="1"/>
  <c r="A61" i="33" s="1"/>
  <c r="A60" i="33" s="1"/>
  <c r="A59" i="33" s="1"/>
  <c r="A58" i="33" s="1"/>
  <c r="A57" i="33" s="1"/>
  <c r="A56" i="33" s="1"/>
  <c r="A55" i="33" s="1"/>
  <c r="A54" i="33" s="1"/>
  <c r="A53" i="33" s="1"/>
  <c r="A52" i="33" s="1"/>
  <c r="A51" i="33" s="1"/>
  <c r="A50" i="33" s="1"/>
  <c r="A49" i="33" s="1"/>
  <c r="A48" i="33" s="1"/>
  <c r="A47" i="33" s="1"/>
  <c r="A46" i="33" s="1"/>
  <c r="A45" i="33" s="1"/>
  <c r="A44" i="33" s="1"/>
  <c r="A43" i="33" s="1"/>
  <c r="A42" i="33" s="1"/>
  <c r="A41" i="33" s="1"/>
  <c r="A40" i="33" s="1"/>
  <c r="A39" i="33" s="1"/>
  <c r="A38" i="33" s="1"/>
  <c r="A37" i="33" s="1"/>
  <c r="A36" i="33" s="1"/>
  <c r="A35" i="33" s="1"/>
  <c r="A34" i="33" s="1"/>
  <c r="A33" i="33" s="1"/>
  <c r="A32" i="33" s="1"/>
  <c r="A31" i="33" s="1"/>
  <c r="A30" i="33" s="1"/>
  <c r="A29" i="33" s="1"/>
  <c r="A28" i="33" s="1"/>
  <c r="A27" i="33" s="1"/>
  <c r="A26" i="33" s="1"/>
  <c r="A25" i="33" s="1"/>
  <c r="A24" i="33" s="1"/>
  <c r="A23" i="33" s="1"/>
  <c r="A22" i="33" s="1"/>
  <c r="A21" i="33" s="1"/>
  <c r="A20" i="33" s="1"/>
  <c r="A19" i="33" s="1"/>
  <c r="A18" i="33" s="1"/>
  <c r="A17" i="33" s="1"/>
  <c r="A16" i="33" s="1"/>
  <c r="A15" i="33" s="1"/>
  <c r="A14" i="33" s="1"/>
  <c r="A13" i="33" s="1"/>
  <c r="A12" i="33" s="1"/>
  <c r="A11" i="33" s="1"/>
  <c r="A10" i="33" s="1"/>
  <c r="A9" i="33" s="1"/>
  <c r="A8" i="33" s="1"/>
  <c r="A7" i="33" s="1"/>
  <c r="A6" i="33" s="1"/>
  <c r="A5" i="33" s="1"/>
  <c r="A4" i="33" s="1"/>
  <c r="A3" i="33" s="1"/>
  <c r="A119" i="33"/>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A171" i="33" s="1"/>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A205" i="33" s="1"/>
  <c r="A206" i="33" s="1"/>
  <c r="A207" i="33" s="1"/>
  <c r="A208" i="33" s="1"/>
  <c r="A209" i="33" s="1"/>
  <c r="A210" i="33" s="1"/>
  <c r="A211" i="33" s="1"/>
  <c r="A212" i="33" s="1"/>
  <c r="A213" i="33" s="1"/>
  <c r="A214" i="33" s="1"/>
  <c r="A215" i="33" s="1"/>
  <c r="A216" i="33" s="1"/>
  <c r="A217" i="33" s="1"/>
  <c r="A218" i="33" s="1"/>
  <c r="A219" i="33" s="1"/>
  <c r="A220" i="33" s="1"/>
  <c r="A221" i="33" s="1"/>
  <c r="A222" i="33" s="1"/>
  <c r="A223" i="33" s="1"/>
  <c r="A224" i="33" s="1"/>
  <c r="A225" i="33" s="1"/>
  <c r="A226" i="33" s="1"/>
  <c r="A227" i="33" s="1"/>
  <c r="A228" i="33" s="1"/>
  <c r="A229" i="33" s="1"/>
  <c r="A230" i="33" s="1"/>
  <c r="A231" i="33" s="1"/>
  <c r="A232" i="33" s="1"/>
  <c r="A233" i="33" s="1"/>
  <c r="A234" i="33" s="1"/>
  <c r="A235" i="33" s="1"/>
  <c r="A236" i="33" s="1"/>
  <c r="A237" i="33" s="1"/>
  <c r="A238" i="33" s="1"/>
  <c r="A239" i="33" s="1"/>
  <c r="A240" i="33" s="1"/>
  <c r="A241" i="33" s="1"/>
  <c r="A242" i="33" s="1"/>
  <c r="A243" i="33" s="1"/>
  <c r="A244" i="33" s="1"/>
  <c r="A245" i="33" s="1"/>
  <c r="A246" i="33" s="1"/>
  <c r="A247" i="33" s="1"/>
  <c r="A248" i="33" s="1"/>
  <c r="A249" i="33" s="1"/>
  <c r="A250" i="33" s="1"/>
  <c r="A251" i="33" s="1"/>
  <c r="A252" i="33" s="1"/>
  <c r="A253" i="33" s="1"/>
  <c r="A254" i="33" s="1"/>
  <c r="A255" i="33" s="1"/>
  <c r="A256" i="33" s="1"/>
  <c r="A257" i="33" s="1"/>
  <c r="A258" i="33" s="1"/>
  <c r="A259" i="33" s="1"/>
  <c r="A260" i="33" s="1"/>
  <c r="A261" i="33" s="1"/>
  <c r="A262" i="33" s="1"/>
  <c r="A263" i="33" s="1"/>
  <c r="A264" i="33" s="1"/>
  <c r="A265" i="33" s="1"/>
  <c r="A266" i="33" s="1"/>
  <c r="A267" i="33" s="1"/>
  <c r="A268" i="33" s="1"/>
  <c r="A269" i="33" s="1"/>
  <c r="A270" i="33" s="1"/>
  <c r="A271" i="33" s="1"/>
  <c r="A272" i="33" s="1"/>
  <c r="A273" i="33" s="1"/>
  <c r="A274" i="33" s="1"/>
  <c r="A275" i="33" s="1"/>
  <c r="A276" i="33" s="1"/>
  <c r="A277" i="33" s="1"/>
  <c r="A278" i="33" s="1"/>
  <c r="A279" i="33" s="1"/>
  <c r="A280" i="33" s="1"/>
  <c r="A281" i="33" s="1"/>
  <c r="A282" i="33" s="1"/>
  <c r="A283" i="33" s="1"/>
  <c r="A284" i="33" s="1"/>
  <c r="A285" i="33" s="1"/>
  <c r="A286" i="33" s="1"/>
  <c r="A287" i="33" s="1"/>
  <c r="A288" i="33" s="1"/>
  <c r="A289" i="33" s="1"/>
  <c r="A290" i="33" s="1"/>
  <c r="A291" i="33" s="1"/>
  <c r="A292" i="33" s="1"/>
  <c r="A293" i="33" s="1"/>
  <c r="A294" i="33" s="1"/>
  <c r="A295" i="33" s="1"/>
  <c r="A296" i="33" s="1"/>
  <c r="A297" i="33" s="1"/>
  <c r="A298" i="33" s="1"/>
  <c r="A299" i="33" s="1"/>
  <c r="A300" i="33" s="1"/>
  <c r="A301" i="33" s="1"/>
  <c r="A302" i="33" s="1"/>
  <c r="A303" i="33" s="1"/>
  <c r="A304" i="33" s="1"/>
  <c r="A305" i="33" s="1"/>
  <c r="A306" i="33" s="1"/>
  <c r="A307" i="33" s="1"/>
  <c r="A308" i="33" s="1"/>
  <c r="A309" i="33" s="1"/>
  <c r="A310" i="33" s="1"/>
  <c r="A311" i="33" s="1"/>
  <c r="A312" i="33" s="1"/>
  <c r="A313" i="33" s="1"/>
  <c r="A314" i="33" s="1"/>
  <c r="A315" i="33" s="1"/>
  <c r="A316" i="33" s="1"/>
  <c r="A317" i="33" s="1"/>
  <c r="A318" i="33" s="1"/>
  <c r="A319" i="33" s="1"/>
  <c r="A320" i="33" s="1"/>
  <c r="A321" i="33" s="1"/>
  <c r="A322" i="33" s="1"/>
  <c r="A323" i="33" s="1"/>
  <c r="A324" i="33" s="1"/>
  <c r="A325" i="33" s="1"/>
  <c r="A326" i="33" s="1"/>
  <c r="A327" i="33" s="1"/>
  <c r="A328" i="33" s="1"/>
  <c r="A329" i="33" s="1"/>
  <c r="A330" i="33" s="1"/>
  <c r="A331" i="33" s="1"/>
  <c r="A332" i="33" s="1"/>
  <c r="A333" i="33" s="1"/>
  <c r="A334" i="33" s="1"/>
  <c r="A335" i="33" s="1"/>
  <c r="A336" i="33" s="1"/>
  <c r="A337" i="33" s="1"/>
  <c r="A338" i="33" s="1"/>
  <c r="A339" i="33" s="1"/>
  <c r="A340" i="33" s="1"/>
  <c r="A341" i="33" s="1"/>
  <c r="A342" i="33" s="1"/>
  <c r="A343" i="33" s="1"/>
  <c r="A344" i="33" s="1"/>
  <c r="A345" i="33" s="1"/>
  <c r="A346" i="33" s="1"/>
  <c r="A347" i="33" s="1"/>
  <c r="A348" i="33" s="1"/>
  <c r="A349" i="33" s="1"/>
  <c r="A350" i="33" s="1"/>
  <c r="A351" i="33" s="1"/>
  <c r="A352" i="33" s="1"/>
  <c r="A353" i="33" s="1"/>
  <c r="A354" i="33" s="1"/>
  <c r="A355" i="33" s="1"/>
  <c r="A356" i="33" s="1"/>
  <c r="A357" i="33" s="1"/>
  <c r="A358" i="33" s="1"/>
  <c r="A359" i="33" s="1"/>
  <c r="A360" i="33" s="1"/>
  <c r="A361" i="33" s="1"/>
  <c r="A362" i="33" s="1"/>
  <c r="A363" i="33" s="1"/>
  <c r="A364" i="33" s="1"/>
  <c r="A365" i="33" s="1"/>
  <c r="A366" i="33" s="1"/>
  <c r="A367" i="33" s="1"/>
  <c r="A368" i="33" s="1"/>
  <c r="A369" i="33" s="1"/>
  <c r="A370" i="33" s="1"/>
  <c r="A371" i="33" s="1"/>
  <c r="A372" i="33" s="1"/>
  <c r="A373" i="33" s="1"/>
  <c r="A374" i="33" s="1"/>
  <c r="A375" i="33" s="1"/>
  <c r="A376" i="33" s="1"/>
  <c r="A377" i="33" s="1"/>
  <c r="A378" i="33" s="1"/>
  <c r="A379" i="33" s="1"/>
  <c r="A380" i="33" s="1"/>
  <c r="A381" i="33" s="1"/>
  <c r="A382" i="33" s="1"/>
  <c r="A383" i="33" s="1"/>
  <c r="A384" i="33" s="1"/>
  <c r="A385" i="33" s="1"/>
  <c r="A386" i="33" s="1"/>
  <c r="A387" i="33" s="1"/>
  <c r="A388" i="33" s="1"/>
  <c r="A389" i="33" s="1"/>
  <c r="A390" i="33" s="1"/>
  <c r="A391" i="33" s="1"/>
  <c r="A392" i="33" s="1"/>
  <c r="A393" i="33" s="1"/>
  <c r="A394" i="33" s="1"/>
  <c r="A395" i="33" s="1"/>
  <c r="A396" i="33" s="1"/>
  <c r="A397" i="33" s="1"/>
  <c r="A398" i="33" s="1"/>
  <c r="A399" i="33" s="1"/>
  <c r="A400" i="33" s="1"/>
  <c r="A401" i="33" s="1"/>
  <c r="A402" i="33" s="1"/>
  <c r="A403" i="33" s="1"/>
  <c r="A404" i="33" s="1"/>
  <c r="A405" i="33" s="1"/>
  <c r="A406" i="33" s="1"/>
  <c r="A407" i="33" s="1"/>
  <c r="A408" i="33" s="1"/>
  <c r="A409" i="33" s="1"/>
  <c r="A410" i="33" s="1"/>
  <c r="A411" i="33" s="1"/>
  <c r="A412" i="33" s="1"/>
  <c r="A413" i="33" s="1"/>
  <c r="A414" i="33" s="1"/>
  <c r="A415" i="33" s="1"/>
  <c r="A416" i="33" s="1"/>
  <c r="A417" i="33" s="1"/>
  <c r="A418" i="33" s="1"/>
  <c r="A419" i="33" s="1"/>
  <c r="A420" i="33" s="1"/>
  <c r="A421" i="33" s="1"/>
  <c r="A422" i="33" s="1"/>
  <c r="A423" i="33" s="1"/>
  <c r="A424" i="33" s="1"/>
  <c r="A425" i="33" s="1"/>
  <c r="A426" i="33" s="1"/>
  <c r="A427" i="33" s="1"/>
  <c r="A428" i="33" s="1"/>
  <c r="A429" i="33" s="1"/>
  <c r="A430" i="33" s="1"/>
  <c r="A431" i="33" s="1"/>
  <c r="A432" i="33" s="1"/>
  <c r="A433" i="33" s="1"/>
  <c r="A434" i="33" s="1"/>
  <c r="A435" i="33" s="1"/>
  <c r="A436" i="33" s="1"/>
  <c r="A437" i="33" s="1"/>
  <c r="A438" i="33" s="1"/>
  <c r="A439" i="33" s="1"/>
  <c r="A440" i="33" s="1"/>
  <c r="A441" i="33" s="1"/>
  <c r="A442" i="33" s="1"/>
  <c r="A443" i="33" s="1"/>
  <c r="A444" i="33" s="1"/>
  <c r="A445" i="33" s="1"/>
  <c r="A446" i="33" s="1"/>
  <c r="A447" i="33" s="1"/>
  <c r="A448" i="33" s="1"/>
  <c r="A449" i="33" s="1"/>
  <c r="A450" i="33" s="1"/>
  <c r="A451" i="33" s="1"/>
  <c r="A452" i="33" s="1"/>
  <c r="A453" i="33" s="1"/>
  <c r="A454" i="33" s="1"/>
  <c r="A455" i="33" s="1"/>
  <c r="A456" i="33" s="1"/>
  <c r="A457" i="33" s="1"/>
  <c r="A458" i="33" s="1"/>
  <c r="A459" i="33" s="1"/>
  <c r="A460" i="33" s="1"/>
  <c r="A461" i="33" s="1"/>
  <c r="A462" i="33" s="1"/>
  <c r="A463" i="33" s="1"/>
  <c r="A464" i="33" s="1"/>
  <c r="A465" i="33" s="1"/>
  <c r="A466" i="33" s="1"/>
  <c r="A467" i="33" s="1"/>
  <c r="A468" i="33" s="1"/>
  <c r="A469" i="33" s="1"/>
  <c r="A470" i="33" s="1"/>
  <c r="A471" i="33" s="1"/>
  <c r="A472" i="33" s="1"/>
  <c r="A473" i="33" s="1"/>
  <c r="A474" i="33" s="1"/>
  <c r="A475" i="33" s="1"/>
  <c r="A476" i="33" s="1"/>
  <c r="A477" i="33" s="1"/>
  <c r="A478" i="33" s="1"/>
  <c r="A479" i="33" s="1"/>
  <c r="A480" i="33" s="1"/>
  <c r="A481" i="33" s="1"/>
  <c r="A482" i="33" s="1"/>
  <c r="A483" i="33" s="1"/>
  <c r="A484" i="33" s="1"/>
  <c r="A485" i="33" s="1"/>
  <c r="A486" i="33" s="1"/>
  <c r="A487" i="33" s="1"/>
  <c r="A488" i="33" s="1"/>
  <c r="A489" i="33" s="1"/>
  <c r="A490" i="33" s="1"/>
  <c r="A491" i="33" s="1"/>
  <c r="A492" i="33" s="1"/>
  <c r="A493" i="33" s="1"/>
  <c r="A494" i="33" s="1"/>
  <c r="A495" i="33" s="1"/>
  <c r="A496" i="33" s="1"/>
  <c r="A497" i="33" s="1"/>
  <c r="A498" i="33" s="1"/>
  <c r="A499" i="33" s="1"/>
  <c r="A500" i="33" s="1"/>
  <c r="A501" i="33" s="1"/>
  <c r="A502" i="33" s="1"/>
  <c r="A503" i="33" s="1"/>
  <c r="A504" i="33" s="1"/>
  <c r="A505" i="33" s="1"/>
  <c r="A506" i="33" s="1"/>
  <c r="A507" i="33" s="1"/>
  <c r="A508" i="33" s="1"/>
  <c r="A509" i="33" s="1"/>
  <c r="A510" i="33" s="1"/>
  <c r="A511" i="33" s="1"/>
  <c r="A512" i="33" s="1"/>
  <c r="A513" i="33" s="1"/>
  <c r="A514" i="33" s="1"/>
  <c r="A515" i="33" s="1"/>
  <c r="A516" i="33" s="1"/>
  <c r="A517" i="33" s="1"/>
  <c r="A518" i="33" s="1"/>
  <c r="A519" i="33" s="1"/>
  <c r="A520" i="33" s="1"/>
  <c r="A521" i="33" s="1"/>
  <c r="A522" i="33" s="1"/>
  <c r="A523" i="33" s="1"/>
  <c r="A524" i="33" s="1"/>
  <c r="A525" i="33" s="1"/>
  <c r="A526" i="33" s="1"/>
  <c r="A527" i="33" s="1"/>
  <c r="A528" i="33" s="1"/>
  <c r="A529" i="33" s="1"/>
  <c r="A530" i="33" s="1"/>
  <c r="A531" i="33" s="1"/>
  <c r="A532" i="33" s="1"/>
  <c r="A533" i="33" s="1"/>
  <c r="A534" i="33" s="1"/>
  <c r="A535" i="33" s="1"/>
  <c r="A536" i="33" s="1"/>
  <c r="A537" i="33" s="1"/>
  <c r="A538" i="33" s="1"/>
  <c r="A539" i="33" s="1"/>
  <c r="A540" i="33" s="1"/>
  <c r="A541" i="33" s="1"/>
  <c r="A542" i="33" s="1"/>
  <c r="A543" i="33" s="1"/>
  <c r="A544" i="33" s="1"/>
  <c r="A545" i="33" s="1"/>
  <c r="A546" i="33" s="1"/>
  <c r="A547" i="33" s="1"/>
  <c r="A548" i="33" s="1"/>
  <c r="A549" i="33" s="1"/>
  <c r="A550" i="33" s="1"/>
  <c r="A551" i="33" s="1"/>
  <c r="A552" i="33" s="1"/>
  <c r="A553" i="33" s="1"/>
  <c r="A554" i="33" s="1"/>
  <c r="A555" i="33" s="1"/>
  <c r="A556" i="33" s="1"/>
  <c r="A117" i="34"/>
  <c r="A116" i="34" s="1"/>
  <c r="A115" i="34" s="1"/>
  <c r="A114" i="34" s="1"/>
  <c r="A113" i="34" s="1"/>
  <c r="A112" i="34" s="1"/>
  <c r="A111" i="34" s="1"/>
  <c r="A110" i="34" s="1"/>
  <c r="A109" i="34" s="1"/>
  <c r="A108" i="34" s="1"/>
  <c r="A107" i="34" s="1"/>
  <c r="A106" i="34" s="1"/>
  <c r="A105" i="34" s="1"/>
  <c r="A104" i="34" s="1"/>
  <c r="A103" i="34" s="1"/>
  <c r="A102" i="34" s="1"/>
  <c r="A101" i="34" s="1"/>
  <c r="A100" i="34" s="1"/>
  <c r="A99" i="34" s="1"/>
  <c r="A98" i="34" s="1"/>
  <c r="A97" i="34" s="1"/>
  <c r="A96" i="34" s="1"/>
  <c r="A95" i="34" s="1"/>
  <c r="A94" i="34" s="1"/>
  <c r="A93" i="34" s="1"/>
  <c r="A92" i="34" s="1"/>
  <c r="A91" i="34" s="1"/>
  <c r="A90" i="34" s="1"/>
  <c r="A89" i="34" s="1"/>
  <c r="A88" i="34" s="1"/>
  <c r="A87" i="34" s="1"/>
  <c r="A86" i="34" s="1"/>
  <c r="A85" i="34" s="1"/>
  <c r="A84" i="34" s="1"/>
  <c r="A83" i="34" s="1"/>
  <c r="A82" i="34" s="1"/>
  <c r="A81" i="34" s="1"/>
  <c r="A80" i="34" s="1"/>
  <c r="A79" i="34" s="1"/>
  <c r="A78" i="34" s="1"/>
  <c r="A77" i="34" s="1"/>
  <c r="A76" i="34" s="1"/>
  <c r="A75" i="34" s="1"/>
  <c r="A74" i="34" s="1"/>
  <c r="A73" i="34" s="1"/>
  <c r="A72" i="34" s="1"/>
  <c r="A71" i="34" s="1"/>
  <c r="A70" i="34" s="1"/>
  <c r="A69" i="34" s="1"/>
  <c r="A68" i="34" s="1"/>
  <c r="A67" i="34" s="1"/>
  <c r="A66" i="34" s="1"/>
  <c r="A65" i="34" s="1"/>
  <c r="A64" i="34" s="1"/>
  <c r="A63" i="34" s="1"/>
  <c r="A62" i="34" s="1"/>
  <c r="A61" i="34" s="1"/>
  <c r="A60" i="34" s="1"/>
  <c r="A59" i="34" s="1"/>
  <c r="A58" i="34" s="1"/>
  <c r="A57" i="34" s="1"/>
  <c r="A56" i="34" s="1"/>
  <c r="A55" i="34" s="1"/>
  <c r="A54" i="34" s="1"/>
  <c r="A53" i="34" s="1"/>
  <c r="A52" i="34" s="1"/>
  <c r="A51" i="34" s="1"/>
  <c r="A50" i="34" s="1"/>
  <c r="A49" i="34" s="1"/>
  <c r="A48" i="34" s="1"/>
  <c r="A47" i="34" s="1"/>
  <c r="A46" i="34" s="1"/>
  <c r="A45" i="34" s="1"/>
  <c r="A44" i="34" s="1"/>
  <c r="A43" i="34" s="1"/>
  <c r="A42" i="34" s="1"/>
  <c r="A41" i="34" s="1"/>
  <c r="A40" i="34" s="1"/>
  <c r="A39" i="34" s="1"/>
  <c r="A38" i="34" s="1"/>
  <c r="A37" i="34" s="1"/>
  <c r="A36" i="34" s="1"/>
  <c r="A35" i="34" s="1"/>
  <c r="A34" i="34" s="1"/>
  <c r="A33" i="34" s="1"/>
  <c r="A32" i="34" s="1"/>
  <c r="A31" i="34" s="1"/>
  <c r="A30" i="34" s="1"/>
  <c r="A29" i="34" s="1"/>
  <c r="A28" i="34" s="1"/>
  <c r="A27" i="34" s="1"/>
  <c r="A26" i="34" s="1"/>
  <c r="A25" i="34" s="1"/>
  <c r="A24" i="34" s="1"/>
  <c r="A23" i="34" s="1"/>
  <c r="A22" i="34" s="1"/>
  <c r="A21" i="34" s="1"/>
  <c r="A20" i="34" s="1"/>
  <c r="A19" i="34" s="1"/>
  <c r="A18" i="34" s="1"/>
  <c r="A17" i="34" s="1"/>
  <c r="A16" i="34" s="1"/>
  <c r="A15" i="34" s="1"/>
  <c r="A14" i="34" s="1"/>
  <c r="A13" i="34" s="1"/>
  <c r="A12" i="34" s="1"/>
  <c r="A11" i="34" s="1"/>
  <c r="A10" i="34" s="1"/>
  <c r="A9" i="34" s="1"/>
  <c r="A8" i="34" s="1"/>
  <c r="A7" i="34" s="1"/>
  <c r="A6" i="34" s="1"/>
  <c r="A5" i="34" s="1"/>
  <c r="A4" i="34" s="1"/>
  <c r="A3" i="34" s="1"/>
  <c r="A119" i="34"/>
  <c r="A120" i="34" s="1"/>
  <c r="A121" i="34" s="1"/>
  <c r="A122" i="34" s="1"/>
  <c r="A123" i="34" s="1"/>
  <c r="A124" i="34" s="1"/>
  <c r="A125" i="34" s="1"/>
  <c r="A126" i="34" s="1"/>
  <c r="A127" i="34" s="1"/>
  <c r="A128" i="34" s="1"/>
  <c r="A129" i="34" s="1"/>
  <c r="A130" i="34" s="1"/>
  <c r="A131" i="34" s="1"/>
  <c r="A132" i="34" s="1"/>
  <c r="A133" i="34" s="1"/>
  <c r="A134" i="34" s="1"/>
  <c r="A135" i="34" s="1"/>
  <c r="A136" i="34" s="1"/>
  <c r="A137" i="34" s="1"/>
  <c r="A138" i="34" s="1"/>
  <c r="A139" i="34" s="1"/>
  <c r="A140" i="34" s="1"/>
  <c r="A141" i="34" s="1"/>
  <c r="A142" i="34" s="1"/>
  <c r="A143" i="34" s="1"/>
  <c r="A144" i="34" s="1"/>
  <c r="A145" i="34" s="1"/>
  <c r="A146" i="34" s="1"/>
  <c r="A147" i="34" s="1"/>
  <c r="A148" i="34" s="1"/>
  <c r="A149" i="34" s="1"/>
  <c r="A150" i="34" s="1"/>
  <c r="A151" i="34" s="1"/>
  <c r="A152" i="34" s="1"/>
  <c r="A153" i="34" s="1"/>
  <c r="A154" i="34" s="1"/>
  <c r="A155" i="34" s="1"/>
  <c r="A156" i="34" s="1"/>
  <c r="A157" i="34" s="1"/>
  <c r="A158" i="34" s="1"/>
  <c r="A159" i="34" s="1"/>
  <c r="A160" i="34" s="1"/>
  <c r="A161" i="34" s="1"/>
  <c r="A162" i="34" s="1"/>
  <c r="A163" i="34" s="1"/>
  <c r="A164" i="34" s="1"/>
  <c r="A165" i="34" s="1"/>
  <c r="A166" i="34" s="1"/>
  <c r="A167" i="34" s="1"/>
  <c r="A168" i="34" s="1"/>
  <c r="A169" i="34" s="1"/>
  <c r="A170" i="34" s="1"/>
  <c r="A171" i="34" s="1"/>
  <c r="A172" i="34" s="1"/>
  <c r="A173" i="34" s="1"/>
  <c r="A174" i="34" s="1"/>
  <c r="A175" i="34" s="1"/>
  <c r="A176" i="34" s="1"/>
  <c r="A177" i="34" s="1"/>
  <c r="A178" i="34" s="1"/>
  <c r="A179" i="34" s="1"/>
  <c r="A180" i="34" s="1"/>
  <c r="A181" i="34" s="1"/>
  <c r="A182" i="34" s="1"/>
  <c r="A183" i="34" s="1"/>
  <c r="A184" i="34" s="1"/>
  <c r="A185" i="34" s="1"/>
  <c r="A186" i="34" s="1"/>
  <c r="A187" i="34" s="1"/>
  <c r="A188" i="34" s="1"/>
  <c r="A189" i="34" s="1"/>
  <c r="A190" i="34" s="1"/>
  <c r="A191" i="34" s="1"/>
  <c r="A192" i="34" s="1"/>
  <c r="A193" i="34" s="1"/>
  <c r="A194" i="34" s="1"/>
  <c r="A195" i="34" s="1"/>
  <c r="A196" i="34" s="1"/>
  <c r="A197" i="34" s="1"/>
  <c r="A198" i="34" s="1"/>
  <c r="A199" i="34" s="1"/>
  <c r="A200" i="34" s="1"/>
  <c r="A201" i="34" s="1"/>
  <c r="A202" i="34" s="1"/>
  <c r="A203" i="34" s="1"/>
  <c r="A204" i="34" s="1"/>
  <c r="A205" i="34" s="1"/>
  <c r="A206" i="34" s="1"/>
  <c r="A207" i="34" s="1"/>
  <c r="A208" i="34" s="1"/>
  <c r="A209" i="34" s="1"/>
  <c r="A210" i="34" s="1"/>
  <c r="A211" i="34" s="1"/>
  <c r="A212" i="34" s="1"/>
  <c r="A213" i="34" s="1"/>
  <c r="A214" i="34" s="1"/>
  <c r="A215" i="34" s="1"/>
  <c r="A216" i="34" s="1"/>
  <c r="A217" i="34" s="1"/>
  <c r="A218" i="34" s="1"/>
  <c r="A219" i="34" s="1"/>
  <c r="A220" i="34" s="1"/>
  <c r="A221" i="34" s="1"/>
  <c r="A222" i="34" s="1"/>
  <c r="A223" i="34" s="1"/>
  <c r="A224" i="34" s="1"/>
  <c r="A225" i="34" s="1"/>
  <c r="A226" i="34" s="1"/>
  <c r="A227" i="34" s="1"/>
  <c r="A228" i="34" s="1"/>
  <c r="A229" i="34" s="1"/>
  <c r="A230" i="34" s="1"/>
  <c r="A231" i="34" s="1"/>
  <c r="A232" i="34" s="1"/>
  <c r="A233" i="34" s="1"/>
  <c r="A234" i="34" s="1"/>
  <c r="A235" i="34" s="1"/>
  <c r="A236" i="34" s="1"/>
  <c r="A237" i="34" s="1"/>
  <c r="A238" i="34" s="1"/>
  <c r="A239" i="34" s="1"/>
  <c r="A240" i="34" s="1"/>
  <c r="A241" i="34" s="1"/>
  <c r="A242" i="34" s="1"/>
  <c r="A243" i="34" s="1"/>
  <c r="A244" i="34" s="1"/>
  <c r="A245" i="34" s="1"/>
  <c r="A246" i="34" s="1"/>
  <c r="A247" i="34" s="1"/>
  <c r="A248" i="34" s="1"/>
  <c r="A249" i="34" s="1"/>
  <c r="A250" i="34" s="1"/>
  <c r="A251" i="34" s="1"/>
  <c r="A252" i="34" s="1"/>
  <c r="A253" i="34" s="1"/>
  <c r="A254" i="34" s="1"/>
  <c r="A255" i="34" s="1"/>
  <c r="A256" i="34" s="1"/>
  <c r="A257" i="34" s="1"/>
  <c r="A258" i="34" s="1"/>
  <c r="A259" i="34" s="1"/>
  <c r="A260" i="34" s="1"/>
  <c r="A261" i="34" s="1"/>
  <c r="A262" i="34" s="1"/>
  <c r="A263" i="34" s="1"/>
  <c r="A264" i="34" s="1"/>
  <c r="A265" i="34" s="1"/>
  <c r="A266" i="34" s="1"/>
  <c r="A267" i="34" s="1"/>
  <c r="A268" i="34" s="1"/>
  <c r="A269" i="34" s="1"/>
  <c r="A270" i="34" s="1"/>
  <c r="A271" i="34" s="1"/>
  <c r="A272" i="34" s="1"/>
  <c r="A273" i="34" s="1"/>
  <c r="A274" i="34" s="1"/>
  <c r="A275" i="34" s="1"/>
  <c r="A276" i="34" s="1"/>
  <c r="A277" i="34" s="1"/>
  <c r="A278" i="34" s="1"/>
  <c r="A279" i="34" s="1"/>
  <c r="A280" i="34" s="1"/>
  <c r="A281" i="34" s="1"/>
  <c r="A282" i="34" s="1"/>
  <c r="A283" i="34" s="1"/>
  <c r="A284" i="34" s="1"/>
  <c r="A285" i="34" s="1"/>
  <c r="A286" i="34" s="1"/>
  <c r="A287" i="34" s="1"/>
  <c r="A288" i="34" s="1"/>
  <c r="A289" i="34" s="1"/>
  <c r="A290" i="34" s="1"/>
  <c r="A291" i="34" s="1"/>
  <c r="A292" i="34" s="1"/>
  <c r="A293" i="34" s="1"/>
  <c r="A294" i="34" s="1"/>
  <c r="A295" i="34" s="1"/>
  <c r="A296" i="34" s="1"/>
  <c r="A297" i="34" s="1"/>
  <c r="A298" i="34" s="1"/>
  <c r="A299" i="34" s="1"/>
  <c r="A300" i="34" s="1"/>
  <c r="A301" i="34" s="1"/>
  <c r="A302" i="34" s="1"/>
  <c r="A303" i="34" s="1"/>
  <c r="A304" i="34" s="1"/>
  <c r="A305" i="34" s="1"/>
  <c r="A306" i="34" s="1"/>
  <c r="A307" i="34" s="1"/>
  <c r="A308" i="34" s="1"/>
  <c r="A309" i="34" s="1"/>
  <c r="A310" i="34" s="1"/>
  <c r="A311" i="34" s="1"/>
  <c r="A312" i="34" s="1"/>
  <c r="A313" i="34" s="1"/>
  <c r="A314" i="34" s="1"/>
  <c r="A315" i="34" s="1"/>
  <c r="A316" i="34" s="1"/>
  <c r="A317" i="34" s="1"/>
  <c r="A318" i="34" s="1"/>
  <c r="A319" i="34" s="1"/>
  <c r="A320" i="34" s="1"/>
  <c r="A321" i="34" s="1"/>
  <c r="A322" i="34" s="1"/>
  <c r="A323" i="34" s="1"/>
  <c r="A324" i="34" s="1"/>
  <c r="A325" i="34" s="1"/>
  <c r="A326" i="34" s="1"/>
  <c r="A327" i="34" s="1"/>
  <c r="A328" i="34" s="1"/>
  <c r="A329" i="34" s="1"/>
  <c r="A330" i="34" s="1"/>
  <c r="A331" i="34" s="1"/>
  <c r="A332" i="34" s="1"/>
  <c r="A333" i="34" s="1"/>
  <c r="A334" i="34" s="1"/>
  <c r="A335" i="34" s="1"/>
  <c r="A336" i="34" s="1"/>
  <c r="A337" i="34" s="1"/>
  <c r="A338" i="34" s="1"/>
  <c r="A339" i="34" s="1"/>
  <c r="A340" i="34" s="1"/>
  <c r="A341" i="34" s="1"/>
  <c r="A342" i="34" s="1"/>
  <c r="A343" i="34" s="1"/>
  <c r="A344" i="34" s="1"/>
  <c r="A345" i="34" s="1"/>
  <c r="A346" i="34" s="1"/>
  <c r="A347" i="34" s="1"/>
  <c r="A348" i="34" s="1"/>
  <c r="A349" i="34" s="1"/>
  <c r="A350" i="34" s="1"/>
  <c r="A351" i="34" s="1"/>
  <c r="A352" i="34" s="1"/>
  <c r="A353" i="34" s="1"/>
  <c r="A354" i="34" s="1"/>
  <c r="A355" i="34" s="1"/>
  <c r="A356" i="34" s="1"/>
  <c r="A357" i="34" s="1"/>
  <c r="A358" i="34" s="1"/>
  <c r="A359" i="34" s="1"/>
  <c r="A360" i="34" s="1"/>
  <c r="A361" i="34" s="1"/>
  <c r="A362" i="34" s="1"/>
  <c r="A363" i="34" s="1"/>
  <c r="A364" i="34" s="1"/>
  <c r="A365" i="34" s="1"/>
  <c r="A366" i="34" s="1"/>
  <c r="A367" i="34" s="1"/>
  <c r="A368" i="34" s="1"/>
  <c r="A369" i="34" s="1"/>
  <c r="A370" i="34" s="1"/>
  <c r="A371" i="34" s="1"/>
  <c r="A372" i="34" s="1"/>
  <c r="A373" i="34" s="1"/>
  <c r="A374" i="34" s="1"/>
  <c r="A375" i="34" s="1"/>
  <c r="A376" i="34" s="1"/>
  <c r="A377" i="34" s="1"/>
  <c r="A378" i="34" s="1"/>
  <c r="A379" i="34" s="1"/>
  <c r="A380" i="34" s="1"/>
  <c r="A381" i="34" s="1"/>
  <c r="A382" i="34" s="1"/>
  <c r="A383" i="34" s="1"/>
  <c r="A384" i="34" s="1"/>
  <c r="A385" i="34" s="1"/>
  <c r="A386" i="34" s="1"/>
  <c r="A387" i="34" s="1"/>
  <c r="A388" i="34" s="1"/>
  <c r="A389" i="34" s="1"/>
  <c r="A390" i="34" s="1"/>
  <c r="A391" i="34" s="1"/>
  <c r="A392" i="34" s="1"/>
  <c r="A393" i="34" s="1"/>
  <c r="A394" i="34" s="1"/>
  <c r="A395" i="34" s="1"/>
  <c r="A396" i="34" s="1"/>
  <c r="A397" i="34" s="1"/>
  <c r="A398" i="34" s="1"/>
  <c r="A399" i="34" s="1"/>
  <c r="A400" i="34" s="1"/>
  <c r="A401" i="34" s="1"/>
  <c r="A402" i="34" s="1"/>
  <c r="A403" i="34" s="1"/>
  <c r="A404" i="34" s="1"/>
  <c r="A405" i="34" s="1"/>
  <c r="A406" i="34" s="1"/>
  <c r="A407" i="34" s="1"/>
  <c r="A408" i="34" s="1"/>
  <c r="A409" i="34" s="1"/>
  <c r="A410" i="34" s="1"/>
  <c r="A411" i="34" s="1"/>
  <c r="A412" i="34" s="1"/>
  <c r="A413" i="34" s="1"/>
  <c r="A414" i="34" s="1"/>
  <c r="A415" i="34" s="1"/>
  <c r="A416" i="34" s="1"/>
  <c r="A417" i="34" s="1"/>
  <c r="A418" i="34" s="1"/>
  <c r="A419" i="34" s="1"/>
  <c r="A420" i="34" s="1"/>
  <c r="A421" i="34" s="1"/>
  <c r="A422" i="34" s="1"/>
  <c r="A423" i="34" s="1"/>
  <c r="A424" i="34" s="1"/>
  <c r="A425" i="34" s="1"/>
  <c r="A426" i="34" s="1"/>
  <c r="A427" i="34" s="1"/>
  <c r="A428" i="34" s="1"/>
  <c r="A429" i="34" s="1"/>
  <c r="A430" i="34" s="1"/>
  <c r="A431" i="34" s="1"/>
  <c r="A432" i="34" s="1"/>
  <c r="A433" i="34" s="1"/>
  <c r="A434" i="34" s="1"/>
  <c r="A435" i="34" s="1"/>
  <c r="A436" i="34" s="1"/>
  <c r="A437" i="34" s="1"/>
  <c r="A438" i="34" s="1"/>
  <c r="A439" i="34" s="1"/>
  <c r="A440" i="34" s="1"/>
  <c r="A441" i="34" s="1"/>
  <c r="A442" i="34" s="1"/>
  <c r="A443" i="34" s="1"/>
  <c r="A444" i="34" s="1"/>
  <c r="A445" i="34" s="1"/>
  <c r="A446" i="34" s="1"/>
  <c r="A447" i="34" s="1"/>
  <c r="A448" i="34" s="1"/>
  <c r="A449" i="34" s="1"/>
  <c r="A450" i="34" s="1"/>
  <c r="A451" i="34" s="1"/>
  <c r="A452" i="34" s="1"/>
  <c r="A453" i="34" s="1"/>
  <c r="A454" i="34" s="1"/>
  <c r="A455" i="34" s="1"/>
  <c r="A456" i="34" s="1"/>
  <c r="A457" i="34" s="1"/>
  <c r="A458" i="34" s="1"/>
  <c r="A459" i="34" s="1"/>
  <c r="A460" i="34" s="1"/>
  <c r="A461" i="34" s="1"/>
  <c r="A462" i="34" s="1"/>
  <c r="A463" i="34" s="1"/>
  <c r="A464" i="34" s="1"/>
  <c r="A465" i="34" s="1"/>
  <c r="A466" i="34" s="1"/>
  <c r="A467" i="34" s="1"/>
  <c r="A468" i="34" s="1"/>
  <c r="A469" i="34" s="1"/>
  <c r="A470" i="34" s="1"/>
  <c r="A471" i="34" s="1"/>
  <c r="A472" i="34" s="1"/>
  <c r="A473" i="34" s="1"/>
  <c r="A474" i="34" s="1"/>
  <c r="A475" i="34" s="1"/>
  <c r="A476" i="34" s="1"/>
  <c r="A477" i="34" s="1"/>
  <c r="A478" i="34" s="1"/>
  <c r="A479" i="34" s="1"/>
  <c r="A480" i="34" s="1"/>
  <c r="A481" i="34" s="1"/>
  <c r="A482" i="34" s="1"/>
  <c r="A483" i="34" s="1"/>
  <c r="A484" i="34" s="1"/>
  <c r="A485" i="34" s="1"/>
  <c r="A486" i="34" s="1"/>
  <c r="A487" i="34" s="1"/>
  <c r="A488" i="34" s="1"/>
  <c r="A489" i="34" s="1"/>
  <c r="A490" i="34" s="1"/>
  <c r="A491" i="34" s="1"/>
  <c r="A492" i="34" s="1"/>
  <c r="A493" i="34" s="1"/>
  <c r="A494" i="34" s="1"/>
  <c r="A495" i="34" s="1"/>
  <c r="A496" i="34" s="1"/>
  <c r="A497" i="34" s="1"/>
  <c r="A498" i="34" s="1"/>
  <c r="A499" i="34" s="1"/>
  <c r="A500" i="34" s="1"/>
  <c r="A501" i="34" s="1"/>
  <c r="A502" i="34" s="1"/>
  <c r="A503" i="34" s="1"/>
  <c r="A504" i="34" s="1"/>
  <c r="A505" i="34" s="1"/>
  <c r="A506" i="34" s="1"/>
  <c r="A507" i="34" s="1"/>
  <c r="A508" i="34" s="1"/>
  <c r="A509" i="34" s="1"/>
  <c r="A510" i="34" s="1"/>
  <c r="A511" i="34" s="1"/>
  <c r="A512" i="34" s="1"/>
  <c r="A513" i="34" s="1"/>
  <c r="A514" i="34" s="1"/>
  <c r="A515" i="34" s="1"/>
  <c r="A516" i="34" s="1"/>
  <c r="A517" i="34" s="1"/>
  <c r="A518" i="34" s="1"/>
  <c r="A519" i="34" s="1"/>
  <c r="A520" i="34" s="1"/>
  <c r="A521" i="34" s="1"/>
  <c r="A522" i="34" s="1"/>
  <c r="A523" i="34" s="1"/>
  <c r="A524" i="34" s="1"/>
  <c r="A525" i="34" s="1"/>
  <c r="A526" i="34" s="1"/>
  <c r="A527" i="34" s="1"/>
  <c r="A528" i="34" s="1"/>
  <c r="A529" i="34" s="1"/>
  <c r="A530" i="34" s="1"/>
  <c r="A531" i="34" s="1"/>
  <c r="A532" i="34" s="1"/>
  <c r="A533" i="34" s="1"/>
  <c r="A534" i="34" s="1"/>
  <c r="A535" i="34" s="1"/>
  <c r="A536" i="34" s="1"/>
  <c r="A537" i="34" s="1"/>
  <c r="A538" i="34" s="1"/>
  <c r="A539" i="34" s="1"/>
  <c r="A540" i="34" s="1"/>
  <c r="A541" i="34" s="1"/>
  <c r="A542" i="34" s="1"/>
  <c r="A543" i="34" s="1"/>
  <c r="A544" i="34" s="1"/>
  <c r="A545" i="34" s="1"/>
  <c r="A546" i="34" s="1"/>
  <c r="A547" i="34" s="1"/>
  <c r="A548" i="34" s="1"/>
  <c r="A549" i="34" s="1"/>
  <c r="A550" i="34" s="1"/>
  <c r="A551" i="34" s="1"/>
  <c r="A552" i="34" s="1"/>
  <c r="A553" i="34" s="1"/>
  <c r="A554" i="34" s="1"/>
  <c r="A555" i="34" s="1"/>
  <c r="A556" i="34" s="1"/>
  <c r="H9" i="6" l="1"/>
  <c r="J9" i="6"/>
  <c r="K4" i="15"/>
  <c r="L4" i="15" s="1"/>
  <c r="D88" i="31"/>
  <c r="D56" i="31"/>
  <c r="D24" i="31"/>
  <c r="D91" i="31"/>
  <c r="D59" i="31"/>
  <c r="D27" i="31"/>
  <c r="D94" i="31"/>
  <c r="D46" i="31"/>
  <c r="D68" i="31"/>
  <c r="D85" i="31"/>
  <c r="D69" i="31"/>
  <c r="D53" i="31"/>
  <c r="D37" i="31"/>
  <c r="D21" i="31"/>
  <c r="D5" i="31"/>
  <c r="D27" i="19"/>
  <c r="G15" i="3" s="1"/>
  <c r="D11" i="19"/>
  <c r="G19" i="6" s="1"/>
  <c r="K28" i="11"/>
  <c r="K4" i="14"/>
  <c r="L4" i="14" s="1"/>
  <c r="D34" i="19"/>
  <c r="G16" i="6" s="1"/>
  <c r="D18" i="19"/>
  <c r="G13" i="4" s="1"/>
  <c r="D2" i="19"/>
  <c r="G11" i="6" s="1"/>
  <c r="K26" i="14"/>
  <c r="K12" i="14"/>
  <c r="D29" i="19"/>
  <c r="G13" i="3" s="1"/>
  <c r="D13" i="19"/>
  <c r="G26" i="3" s="1"/>
  <c r="K26" i="11"/>
  <c r="K10" i="11"/>
  <c r="K10" i="14"/>
  <c r="D40" i="19"/>
  <c r="D24" i="19"/>
  <c r="G13" i="6" s="1"/>
  <c r="D8" i="19"/>
  <c r="G21" i="3" s="1"/>
  <c r="K17" i="11"/>
  <c r="K20" i="14"/>
  <c r="K15" i="14"/>
  <c r="L14" i="14" s="1"/>
  <c r="M14" i="14" s="1"/>
  <c r="D100" i="25"/>
  <c r="D98" i="25"/>
  <c r="D96" i="25"/>
  <c r="D94" i="25"/>
  <c r="D92" i="25"/>
  <c r="D90" i="25"/>
  <c r="D88" i="25"/>
  <c r="D86" i="25"/>
  <c r="D84" i="25"/>
  <c r="D82" i="25"/>
  <c r="D80" i="25"/>
  <c r="D78" i="25"/>
  <c r="D76" i="25"/>
  <c r="D74" i="25"/>
  <c r="D72" i="25"/>
  <c r="D70" i="25"/>
  <c r="D68" i="25"/>
  <c r="D66" i="25"/>
  <c r="D64" i="25"/>
  <c r="D62" i="25"/>
  <c r="D60" i="25"/>
  <c r="D58" i="25"/>
  <c r="D56" i="25"/>
  <c r="D54" i="25"/>
  <c r="D52" i="25"/>
  <c r="D50" i="25"/>
  <c r="D48" i="25"/>
  <c r="D46" i="25"/>
  <c r="D44" i="25"/>
  <c r="D42" i="25"/>
  <c r="D40" i="25"/>
  <c r="D38" i="25"/>
  <c r="D36" i="25"/>
  <c r="D34" i="25"/>
  <c r="D32" i="25"/>
  <c r="D30" i="25"/>
  <c r="D28" i="25"/>
  <c r="D26" i="25"/>
  <c r="D24" i="25"/>
  <c r="D22" i="25"/>
  <c r="D20" i="25"/>
  <c r="D18" i="25"/>
  <c r="D16" i="25"/>
  <c r="D14" i="25"/>
  <c r="D12" i="25"/>
  <c r="D10" i="25"/>
  <c r="G6" i="8" s="1"/>
  <c r="D8" i="25"/>
  <c r="G6" i="9" s="1"/>
  <c r="D6" i="25"/>
  <c r="G10" i="8" s="1"/>
  <c r="D4" i="25"/>
  <c r="G14" i="8" s="1"/>
  <c r="D2" i="25"/>
  <c r="G9" i="9" s="1"/>
  <c r="D99" i="25"/>
  <c r="D97" i="25"/>
  <c r="D95" i="25"/>
  <c r="D93" i="25"/>
  <c r="D91" i="25"/>
  <c r="D89" i="25"/>
  <c r="D87" i="25"/>
  <c r="D85" i="25"/>
  <c r="D83" i="25"/>
  <c r="D81" i="25"/>
  <c r="D79" i="25"/>
  <c r="D77" i="25"/>
  <c r="D75" i="25"/>
  <c r="D73" i="25"/>
  <c r="D71" i="25"/>
  <c r="D69" i="25"/>
  <c r="D67" i="25"/>
  <c r="D65" i="25"/>
  <c r="D63" i="25"/>
  <c r="D61" i="25"/>
  <c r="D59" i="25"/>
  <c r="D57" i="25"/>
  <c r="D55" i="25"/>
  <c r="D53" i="25"/>
  <c r="D51" i="25"/>
  <c r="D49" i="25"/>
  <c r="D47" i="25"/>
  <c r="D45" i="25"/>
  <c r="D43" i="25"/>
  <c r="D41" i="25"/>
  <c r="D39" i="25"/>
  <c r="D37" i="25"/>
  <c r="D35" i="25"/>
  <c r="D33" i="25"/>
  <c r="D31" i="25"/>
  <c r="D29" i="25"/>
  <c r="D27" i="25"/>
  <c r="D25" i="25"/>
  <c r="D23" i="25"/>
  <c r="D21" i="25"/>
  <c r="D19" i="25"/>
  <c r="D17" i="25"/>
  <c r="D15" i="25"/>
  <c r="D13" i="25"/>
  <c r="D11" i="25"/>
  <c r="G7" i="8" s="1"/>
  <c r="D9" i="25"/>
  <c r="G12" i="8" s="1"/>
  <c r="D7" i="25"/>
  <c r="G8" i="8" s="1"/>
  <c r="D5" i="25"/>
  <c r="G15" i="8" s="1"/>
  <c r="D3" i="25"/>
  <c r="G13" i="8" s="1"/>
  <c r="D72" i="31"/>
  <c r="D40" i="31"/>
  <c r="D8" i="31"/>
  <c r="D75" i="31"/>
  <c r="D43" i="31"/>
  <c r="D11" i="31"/>
  <c r="D78" i="31"/>
  <c r="D62" i="31"/>
  <c r="D30" i="31"/>
  <c r="D14" i="31"/>
  <c r="D89" i="31"/>
  <c r="D57" i="31"/>
  <c r="D25" i="31"/>
  <c r="B5" i="27"/>
  <c r="A6" i="27"/>
  <c r="D15" i="19"/>
  <c r="G12" i="3" s="1"/>
  <c r="K5" i="15"/>
  <c r="D38" i="19"/>
  <c r="G18" i="3" s="1"/>
  <c r="K6" i="15"/>
  <c r="D12" i="19"/>
  <c r="G22" i="3" s="1"/>
  <c r="K9" i="15"/>
  <c r="L9" i="15" s="1"/>
  <c r="M9" i="15" s="1"/>
  <c r="D100" i="31"/>
  <c r="D84" i="31"/>
  <c r="D52" i="31"/>
  <c r="D36" i="31"/>
  <c r="D20" i="31"/>
  <c r="D4" i="31"/>
  <c r="D87" i="31"/>
  <c r="D71" i="31"/>
  <c r="D55" i="31"/>
  <c r="D39" i="31"/>
  <c r="D23" i="31"/>
  <c r="D7" i="31"/>
  <c r="D90" i="31"/>
  <c r="D74" i="31"/>
  <c r="D58" i="31"/>
  <c r="D42" i="31"/>
  <c r="D26" i="31"/>
  <c r="D10" i="31"/>
  <c r="D96" i="31"/>
  <c r="D80" i="31"/>
  <c r="D64" i="31"/>
  <c r="D48" i="31"/>
  <c r="D32" i="31"/>
  <c r="D16" i="31"/>
  <c r="D99" i="31"/>
  <c r="D83" i="31"/>
  <c r="D67" i="31"/>
  <c r="D51" i="31"/>
  <c r="D35" i="31"/>
  <c r="D19" i="31"/>
  <c r="D3" i="31"/>
  <c r="D86" i="31"/>
  <c r="D70" i="31"/>
  <c r="D54" i="31"/>
  <c r="D38" i="31"/>
  <c r="D22" i="31"/>
  <c r="D6" i="31"/>
  <c r="D97" i="31"/>
  <c r="D81" i="31"/>
  <c r="D65" i="31"/>
  <c r="D49" i="31"/>
  <c r="D33" i="31"/>
  <c r="D17" i="31"/>
  <c r="X5" i="27"/>
  <c r="W6" i="27"/>
  <c r="D39" i="19"/>
  <c r="G18" i="4" s="1"/>
  <c r="D23" i="19"/>
  <c r="G6" i="4" s="1"/>
  <c r="D7" i="19"/>
  <c r="G10" i="3" s="1"/>
  <c r="K20" i="11"/>
  <c r="D30" i="19"/>
  <c r="G14" i="4" s="1"/>
  <c r="D14" i="19"/>
  <c r="G11" i="3" s="1"/>
  <c r="K6" i="14"/>
  <c r="K19" i="14"/>
  <c r="L19" i="14"/>
  <c r="D41" i="19"/>
  <c r="D25" i="19"/>
  <c r="G12" i="6" s="1"/>
  <c r="D9" i="19"/>
  <c r="G21" i="4" s="1"/>
  <c r="K21" i="11"/>
  <c r="K7" i="11"/>
  <c r="D36" i="19"/>
  <c r="G15" i="4" s="1"/>
  <c r="D20" i="19"/>
  <c r="G11" i="4" s="1"/>
  <c r="K13" i="11"/>
  <c r="L24" i="14"/>
  <c r="K24" i="14"/>
  <c r="D100" i="19"/>
  <c r="D98" i="19"/>
  <c r="D96" i="19"/>
  <c r="D94" i="19"/>
  <c r="D92" i="19"/>
  <c r="D90" i="19"/>
  <c r="D88" i="19"/>
  <c r="D86" i="19"/>
  <c r="D84" i="19"/>
  <c r="D82" i="19"/>
  <c r="D80" i="19"/>
  <c r="D78" i="19"/>
  <c r="D76" i="19"/>
  <c r="D74" i="19"/>
  <c r="D72" i="19"/>
  <c r="D70" i="19"/>
  <c r="D68" i="19"/>
  <c r="G34" i="3" s="1"/>
  <c r="D66" i="19"/>
  <c r="G6" i="5" s="1"/>
  <c r="D64" i="19"/>
  <c r="G30" i="6" s="1"/>
  <c r="D62" i="19"/>
  <c r="G34" i="4" s="1"/>
  <c r="D60" i="19"/>
  <c r="G33" i="3" s="1"/>
  <c r="D58" i="19"/>
  <c r="G30" i="4" s="1"/>
  <c r="D56" i="19"/>
  <c r="G8" i="6" s="1"/>
  <c r="D54" i="19"/>
  <c r="D52" i="19"/>
  <c r="G29" i="6" s="1"/>
  <c r="D50" i="19"/>
  <c r="G27" i="3" s="1"/>
  <c r="D48" i="19"/>
  <c r="G26" i="6" s="1"/>
  <c r="D46" i="19"/>
  <c r="G24" i="6" s="1"/>
  <c r="D44" i="19"/>
  <c r="G22" i="6" s="1"/>
  <c r="D42" i="19"/>
  <c r="G14" i="6" s="1"/>
  <c r="D99" i="19"/>
  <c r="D97" i="19"/>
  <c r="D95" i="19"/>
  <c r="D93" i="19"/>
  <c r="D91" i="19"/>
  <c r="D89" i="19"/>
  <c r="D87" i="19"/>
  <c r="D85" i="19"/>
  <c r="D83" i="19"/>
  <c r="D81" i="19"/>
  <c r="D79" i="19"/>
  <c r="D77" i="19"/>
  <c r="D75" i="19"/>
  <c r="D73" i="19"/>
  <c r="D71" i="19"/>
  <c r="D69" i="19"/>
  <c r="G31" i="3" s="1"/>
  <c r="D67" i="19"/>
  <c r="G31" i="6" s="1"/>
  <c r="D65" i="19"/>
  <c r="G7" i="5" s="1"/>
  <c r="D63" i="19"/>
  <c r="G9" i="5" s="1"/>
  <c r="D61" i="19"/>
  <c r="G33" i="4" s="1"/>
  <c r="D59" i="19"/>
  <c r="G10" i="5" s="1"/>
  <c r="D57" i="19"/>
  <c r="G26" i="4" s="1"/>
  <c r="D55" i="19"/>
  <c r="G6" i="6" s="1"/>
  <c r="D53" i="19"/>
  <c r="G33" i="6" s="1"/>
  <c r="D51" i="19"/>
  <c r="G28" i="6" s="1"/>
  <c r="D49" i="19"/>
  <c r="G29" i="4" s="1"/>
  <c r="D47" i="19"/>
  <c r="G25" i="6" s="1"/>
  <c r="D45" i="19"/>
  <c r="G23" i="6" s="1"/>
  <c r="D43" i="19"/>
  <c r="G20" i="6" s="1"/>
  <c r="D73" i="31"/>
  <c r="D41" i="31"/>
  <c r="D9" i="31"/>
  <c r="D31" i="19"/>
  <c r="G12" i="4" s="1"/>
  <c r="H12" i="4" s="1"/>
  <c r="K10" i="15"/>
  <c r="D22" i="19"/>
  <c r="G8" i="4" s="1"/>
  <c r="D6" i="19"/>
  <c r="G9" i="3" s="1"/>
  <c r="D33" i="19"/>
  <c r="G16" i="3" s="1"/>
  <c r="D17" i="19"/>
  <c r="G7" i="3" s="1"/>
  <c r="J7" i="3" s="1"/>
  <c r="D28" i="19"/>
  <c r="G14" i="3" s="1"/>
  <c r="K27" i="11"/>
  <c r="D92" i="31"/>
  <c r="D76" i="31"/>
  <c r="D60" i="31"/>
  <c r="D44" i="31"/>
  <c r="D28" i="31"/>
  <c r="D12" i="31"/>
  <c r="D95" i="31"/>
  <c r="D79" i="31"/>
  <c r="D63" i="31"/>
  <c r="D47" i="31"/>
  <c r="D31" i="31"/>
  <c r="D15" i="31"/>
  <c r="D98" i="31"/>
  <c r="D82" i="31"/>
  <c r="D66" i="31"/>
  <c r="D50" i="31"/>
  <c r="D34" i="31"/>
  <c r="D18" i="31"/>
  <c r="D2" i="31"/>
  <c r="D93" i="31"/>
  <c r="D77" i="31"/>
  <c r="D61" i="31"/>
  <c r="D45" i="31"/>
  <c r="D29" i="31"/>
  <c r="D13" i="31"/>
  <c r="M5" i="27"/>
  <c r="L6" i="27"/>
  <c r="D35" i="19"/>
  <c r="G17" i="4" s="1"/>
  <c r="D19" i="19"/>
  <c r="D3" i="19"/>
  <c r="G10" i="6" s="1"/>
  <c r="K29" i="11"/>
  <c r="D26" i="19"/>
  <c r="G15" i="6" s="1"/>
  <c r="D10" i="19"/>
  <c r="G18" i="6" s="1"/>
  <c r="K25" i="11"/>
  <c r="D37" i="19"/>
  <c r="G19" i="3" s="1"/>
  <c r="D21" i="19"/>
  <c r="G10" i="4" s="1"/>
  <c r="H10" i="4" s="1"/>
  <c r="D5" i="19"/>
  <c r="K15" i="11"/>
  <c r="K27" i="14"/>
  <c r="L9" i="14"/>
  <c r="K9" i="14"/>
  <c r="D32" i="19"/>
  <c r="G17" i="3" s="1"/>
  <c r="D16" i="19"/>
  <c r="G8" i="3" s="1"/>
  <c r="K7" i="14"/>
  <c r="K17" i="14"/>
  <c r="M4" i="15" l="1"/>
  <c r="M4" i="14"/>
  <c r="H16" i="3"/>
  <c r="J16" i="3"/>
  <c r="H28" i="6"/>
  <c r="J28" i="6"/>
  <c r="H30" i="6"/>
  <c r="J30" i="6"/>
  <c r="H6" i="4"/>
  <c r="J6" i="4"/>
  <c r="H12" i="8"/>
  <c r="J12" i="8"/>
  <c r="H13" i="6"/>
  <c r="J13" i="6"/>
  <c r="H15" i="6"/>
  <c r="J15" i="6"/>
  <c r="H9" i="3"/>
  <c r="J9" i="3"/>
  <c r="H23" i="6"/>
  <c r="J23" i="6"/>
  <c r="H33" i="6"/>
  <c r="J33" i="6"/>
  <c r="H33" i="4"/>
  <c r="J33" i="4"/>
  <c r="J31" i="3"/>
  <c r="H31" i="3"/>
  <c r="H14" i="6"/>
  <c r="J14" i="6"/>
  <c r="H27" i="3"/>
  <c r="J27" i="3"/>
  <c r="H30" i="4"/>
  <c r="J30" i="4"/>
  <c r="H6" i="5"/>
  <c r="J6" i="5"/>
  <c r="M19" i="14"/>
  <c r="H14" i="4"/>
  <c r="J14" i="4"/>
  <c r="H18" i="4"/>
  <c r="J18" i="4"/>
  <c r="H22" i="3"/>
  <c r="J22" i="3"/>
  <c r="H12" i="3"/>
  <c r="J12" i="3"/>
  <c r="H13" i="8"/>
  <c r="J13" i="8"/>
  <c r="H7" i="8"/>
  <c r="J7" i="8"/>
  <c r="H6" i="9"/>
  <c r="J6" i="9"/>
  <c r="H26" i="3"/>
  <c r="J26" i="3"/>
  <c r="H11" i="6"/>
  <c r="J11" i="6"/>
  <c r="M9" i="14"/>
  <c r="H20" i="6"/>
  <c r="J20" i="6"/>
  <c r="H31" i="6"/>
  <c r="J31" i="6"/>
  <c r="H26" i="6"/>
  <c r="J26" i="6"/>
  <c r="H11" i="3"/>
  <c r="J11" i="3"/>
  <c r="H10" i="8"/>
  <c r="J10" i="8"/>
  <c r="H15" i="3"/>
  <c r="J15" i="3"/>
  <c r="H19" i="3"/>
  <c r="J19" i="3"/>
  <c r="H17" i="3"/>
  <c r="J17" i="3"/>
  <c r="M6" i="27"/>
  <c r="L7" i="27"/>
  <c r="H14" i="3"/>
  <c r="J14" i="3"/>
  <c r="H8" i="4"/>
  <c r="J8" i="4"/>
  <c r="H25" i="6"/>
  <c r="J25" i="6"/>
  <c r="H6" i="6"/>
  <c r="J6" i="6"/>
  <c r="H9" i="5"/>
  <c r="J9" i="5"/>
  <c r="H22" i="6"/>
  <c r="J22" i="6"/>
  <c r="H29" i="6"/>
  <c r="J29" i="6"/>
  <c r="H33" i="3"/>
  <c r="J33" i="3"/>
  <c r="H34" i="3"/>
  <c r="J34" i="3"/>
  <c r="H11" i="4"/>
  <c r="J11" i="4"/>
  <c r="H21" i="4"/>
  <c r="J21" i="4"/>
  <c r="X6" i="27"/>
  <c r="W7" i="27"/>
  <c r="B6" i="27"/>
  <c r="A7" i="27"/>
  <c r="H15" i="8"/>
  <c r="J15" i="8"/>
  <c r="H9" i="9"/>
  <c r="J9" i="9"/>
  <c r="K9" i="9" s="1"/>
  <c r="H6" i="8"/>
  <c r="J6" i="8"/>
  <c r="H13" i="3"/>
  <c r="J13" i="3"/>
  <c r="H13" i="4"/>
  <c r="J13" i="4"/>
  <c r="H18" i="6"/>
  <c r="J18" i="6"/>
  <c r="H10" i="5"/>
  <c r="J10" i="5"/>
  <c r="H8" i="6"/>
  <c r="J8" i="6"/>
  <c r="M24" i="14"/>
  <c r="H8" i="3"/>
  <c r="J8" i="3"/>
  <c r="H17" i="4"/>
  <c r="J17" i="4"/>
  <c r="H10" i="6"/>
  <c r="J10" i="6"/>
  <c r="F58" i="13"/>
  <c r="J58" i="13" s="1"/>
  <c r="H29" i="4"/>
  <c r="J29" i="4"/>
  <c r="H26" i="4"/>
  <c r="J26" i="4"/>
  <c r="J7" i="5"/>
  <c r="K7" i="5" s="1"/>
  <c r="H7" i="5"/>
  <c r="H24" i="6"/>
  <c r="J24" i="6"/>
  <c r="J34" i="4"/>
  <c r="H34" i="4"/>
  <c r="H15" i="4"/>
  <c r="J15" i="4"/>
  <c r="H12" i="6"/>
  <c r="J12" i="6"/>
  <c r="H10" i="3"/>
  <c r="J10" i="3"/>
  <c r="K7" i="3" s="1"/>
  <c r="H18" i="3"/>
  <c r="J18" i="3"/>
  <c r="H8" i="8"/>
  <c r="J8" i="8"/>
  <c r="K8" i="8" s="1"/>
  <c r="H14" i="8"/>
  <c r="J14" i="8"/>
  <c r="H21" i="3"/>
  <c r="J21" i="3"/>
  <c r="H16" i="6"/>
  <c r="J16" i="6"/>
  <c r="H19" i="6"/>
  <c r="J19" i="6"/>
  <c r="K19" i="6" s="1"/>
  <c r="G7" i="13" l="1"/>
  <c r="J7" i="13" s="1"/>
  <c r="K15" i="4"/>
  <c r="G17" i="13"/>
  <c r="J17" i="13" s="1"/>
  <c r="K13" i="4"/>
  <c r="K22" i="6"/>
  <c r="K19" i="3"/>
  <c r="F35" i="13"/>
  <c r="J35" i="13" s="1"/>
  <c r="K20" i="6"/>
  <c r="K23" i="6"/>
  <c r="K12" i="8"/>
  <c r="F24" i="13"/>
  <c r="J24" i="13" s="1"/>
  <c r="K16" i="3"/>
  <c r="K8" i="6"/>
  <c r="F42" i="13"/>
  <c r="J42" i="13" s="1"/>
  <c r="K26" i="3"/>
  <c r="K7" i="8"/>
  <c r="F14" i="13"/>
  <c r="J14" i="13" s="1"/>
  <c r="K12" i="3"/>
  <c r="G36" i="13"/>
  <c r="J36" i="13" s="1"/>
  <c r="K18" i="4"/>
  <c r="F20" i="13"/>
  <c r="J20" i="13" s="1"/>
  <c r="K21" i="3"/>
  <c r="F9" i="13"/>
  <c r="J9" i="13" s="1"/>
  <c r="K10" i="3"/>
  <c r="G44" i="13"/>
  <c r="J44" i="13" s="1"/>
  <c r="K26" i="4"/>
  <c r="K15" i="8"/>
  <c r="G12" i="13"/>
  <c r="J12" i="13" s="1"/>
  <c r="K11" i="4"/>
  <c r="K6" i="6"/>
  <c r="K7" i="6"/>
  <c r="M7" i="27"/>
  <c r="L8" i="27"/>
  <c r="K26" i="6"/>
  <c r="K30" i="4"/>
  <c r="G49" i="13"/>
  <c r="J49" i="13" s="1"/>
  <c r="K33" i="4"/>
  <c r="K15" i="6"/>
  <c r="K30" i="6"/>
  <c r="K16" i="6"/>
  <c r="K14" i="8"/>
  <c r="F34" i="13"/>
  <c r="J34" i="13" s="1"/>
  <c r="K18" i="3"/>
  <c r="K12" i="6"/>
  <c r="K29" i="4"/>
  <c r="K10" i="6"/>
  <c r="F52" i="13"/>
  <c r="J52" i="13" s="1"/>
  <c r="K8" i="3"/>
  <c r="F15" i="13"/>
  <c r="J15" i="13" s="1"/>
  <c r="K15" i="13" s="1"/>
  <c r="K13" i="3"/>
  <c r="B7" i="27"/>
  <c r="A8" i="27"/>
  <c r="G22" i="13"/>
  <c r="J22" i="13" s="1"/>
  <c r="K22" i="13" s="1"/>
  <c r="K21" i="4"/>
  <c r="F48" i="13"/>
  <c r="J48" i="13" s="1"/>
  <c r="K34" i="3"/>
  <c r="K29" i="6"/>
  <c r="K9" i="5"/>
  <c r="K25" i="6"/>
  <c r="F4" i="13"/>
  <c r="J4" i="13" s="1"/>
  <c r="K14" i="3"/>
  <c r="F25" i="13"/>
  <c r="J25" i="13" s="1"/>
  <c r="K17" i="3"/>
  <c r="F5" i="13"/>
  <c r="J5" i="13" s="1"/>
  <c r="K15" i="3"/>
  <c r="F10" i="13"/>
  <c r="J10" i="13" s="1"/>
  <c r="K10" i="13" s="1"/>
  <c r="K11" i="3"/>
  <c r="K31" i="6"/>
  <c r="K6" i="5"/>
  <c r="K8" i="5"/>
  <c r="F43" i="13"/>
  <c r="J43" i="13" s="1"/>
  <c r="K27" i="3"/>
  <c r="K33" i="6"/>
  <c r="F53" i="13"/>
  <c r="J53" i="13" s="1"/>
  <c r="K9" i="3"/>
  <c r="K13" i="6"/>
  <c r="G59" i="13"/>
  <c r="J59" i="13" s="1"/>
  <c r="K59" i="13" s="1"/>
  <c r="K6" i="4"/>
  <c r="K28" i="6"/>
  <c r="K24" i="6"/>
  <c r="K17" i="4"/>
  <c r="G27" i="13"/>
  <c r="J27" i="13" s="1"/>
  <c r="K27" i="13" s="1"/>
  <c r="K6" i="8"/>
  <c r="X7" i="27"/>
  <c r="W8" i="27"/>
  <c r="F47" i="13"/>
  <c r="J47" i="13" s="1"/>
  <c r="K33" i="3"/>
  <c r="K8" i="4"/>
  <c r="G54" i="13"/>
  <c r="J54" i="13" s="1"/>
  <c r="K10" i="8"/>
  <c r="K14" i="6"/>
  <c r="G50" i="13"/>
  <c r="J50" i="13" s="1"/>
  <c r="K34" i="4"/>
  <c r="K10" i="5"/>
  <c r="K9" i="6"/>
  <c r="K11" i="6"/>
  <c r="K6" i="9"/>
  <c r="K13" i="8"/>
  <c r="K22" i="3"/>
  <c r="F62" i="13"/>
  <c r="J62" i="13" s="1"/>
  <c r="G6" i="13"/>
  <c r="J6" i="13" s="1"/>
  <c r="K6" i="13" s="1"/>
  <c r="K14" i="4"/>
  <c r="K31" i="3"/>
  <c r="K53" i="13" l="1"/>
  <c r="K47" i="13"/>
  <c r="M8" i="27"/>
  <c r="L9" i="27"/>
  <c r="K44" i="13"/>
  <c r="K20" i="13"/>
  <c r="L19" i="13"/>
  <c r="M19" i="13" s="1"/>
  <c r="K14" i="13"/>
  <c r="K24" i="13"/>
  <c r="L24" i="13" s="1"/>
  <c r="K35" i="13"/>
  <c r="K17" i="13"/>
  <c r="L14" i="13" s="1"/>
  <c r="K25" i="13"/>
  <c r="K34" i="13"/>
  <c r="K42" i="13"/>
  <c r="K62" i="13"/>
  <c r="L62" i="13"/>
  <c r="M62" i="13" s="1"/>
  <c r="K50" i="13"/>
  <c r="K5" i="13"/>
  <c r="K4" i="13"/>
  <c r="B8" i="27"/>
  <c r="A9" i="27"/>
  <c r="K49" i="13"/>
  <c r="K12" i="13"/>
  <c r="L57" i="13"/>
  <c r="M57" i="13" s="1"/>
  <c r="K54" i="13"/>
  <c r="X8" i="27"/>
  <c r="W9" i="27"/>
  <c r="K43" i="13"/>
  <c r="L42" i="13" s="1"/>
  <c r="K48" i="13"/>
  <c r="K52" i="13"/>
  <c r="L52" i="13" s="1"/>
  <c r="K9" i="13"/>
  <c r="L9" i="13" s="1"/>
  <c r="K36" i="13"/>
  <c r="K58" i="13"/>
  <c r="K7" i="13"/>
  <c r="L4" i="13" l="1"/>
  <c r="M9" i="13" s="1"/>
  <c r="L34" i="13"/>
  <c r="M34" i="13" s="1"/>
  <c r="L47" i="13"/>
  <c r="M47" i="13" s="1"/>
  <c r="X9" i="27"/>
  <c r="W10" i="27"/>
  <c r="M9" i="27"/>
  <c r="L10" i="27"/>
  <c r="B9" i="27"/>
  <c r="A10" i="27"/>
  <c r="M14" i="13" l="1"/>
  <c r="M24" i="13"/>
  <c r="M42" i="13"/>
  <c r="M52" i="13"/>
  <c r="M4" i="13"/>
  <c r="X10" i="27"/>
  <c r="W11" i="27"/>
  <c r="B10" i="27"/>
  <c r="A11" i="27"/>
  <c r="M10" i="27"/>
  <c r="L11" i="27"/>
  <c r="X11" i="27" l="1"/>
  <c r="W12" i="27"/>
  <c r="B11" i="27"/>
  <c r="A12" i="27"/>
  <c r="M11" i="27"/>
  <c r="L12" i="27"/>
  <c r="B12" i="27" l="1"/>
  <c r="A13" i="27"/>
  <c r="X12" i="27"/>
  <c r="W13" i="27"/>
  <c r="M12" i="27"/>
  <c r="L13" i="27"/>
  <c r="B13" i="27" l="1"/>
  <c r="A14" i="27"/>
  <c r="X13" i="27"/>
  <c r="W14" i="27"/>
  <c r="M13" i="27"/>
  <c r="L14" i="27"/>
  <c r="B14" i="27" l="1"/>
  <c r="A15" i="27"/>
  <c r="W15" i="27"/>
  <c r="X14" i="27"/>
  <c r="M14" i="27"/>
  <c r="L15" i="27"/>
  <c r="W16" i="27" l="1"/>
  <c r="X15" i="27"/>
  <c r="A16" i="27"/>
  <c r="B15" i="27"/>
  <c r="L16" i="27"/>
  <c r="M15" i="27"/>
  <c r="A17" i="27" l="1"/>
  <c r="B16" i="27"/>
  <c r="L17" i="27"/>
  <c r="M16" i="27"/>
  <c r="X16" i="27"/>
  <c r="W17" i="27"/>
  <c r="X17" i="27" l="1"/>
  <c r="W18" i="27"/>
  <c r="M17" i="27"/>
  <c r="L18" i="27"/>
  <c r="B17" i="27"/>
  <c r="A18" i="27"/>
  <c r="M18" i="27" l="1"/>
  <c r="L19" i="27"/>
  <c r="X18" i="27"/>
  <c r="W19" i="27"/>
  <c r="B18" i="27"/>
  <c r="A19" i="27"/>
  <c r="M19" i="27" l="1"/>
  <c r="L20" i="27"/>
  <c r="X19" i="27"/>
  <c r="W20" i="27"/>
  <c r="B19" i="27"/>
  <c r="A20" i="27"/>
  <c r="M20" i="27" l="1"/>
  <c r="L21" i="27"/>
  <c r="X20" i="27"/>
  <c r="W21" i="27"/>
  <c r="B20" i="27"/>
  <c r="A21" i="27"/>
  <c r="B21" i="27" l="1"/>
  <c r="A22" i="27"/>
  <c r="M21" i="27"/>
  <c r="L22" i="27"/>
  <c r="X21" i="27"/>
  <c r="W22" i="27"/>
  <c r="M22" i="27" l="1"/>
  <c r="L23" i="27"/>
  <c r="B22" i="27"/>
  <c r="A23" i="27"/>
  <c r="X22" i="27"/>
  <c r="W23" i="27"/>
  <c r="B23" i="27" l="1"/>
  <c r="A24" i="27"/>
  <c r="X23" i="27"/>
  <c r="W24" i="27"/>
  <c r="M23" i="27"/>
  <c r="L24" i="27"/>
  <c r="X24" i="27" l="1"/>
  <c r="W25" i="27"/>
  <c r="M24" i="27"/>
  <c r="L25" i="27"/>
  <c r="B24" i="27"/>
  <c r="A25" i="27"/>
  <c r="M25" i="27" l="1"/>
  <c r="L26" i="27"/>
  <c r="X25" i="27"/>
  <c r="W26" i="27"/>
  <c r="B25" i="27"/>
  <c r="A26" i="27"/>
  <c r="X26" i="27" l="1"/>
  <c r="W27" i="27"/>
  <c r="B26" i="27"/>
  <c r="A27" i="27"/>
  <c r="M26" i="27"/>
  <c r="L27" i="27"/>
  <c r="B27" i="27" l="1"/>
  <c r="A28" i="27"/>
  <c r="M27" i="27"/>
  <c r="L28" i="27"/>
  <c r="X27" i="27"/>
  <c r="W28" i="27"/>
  <c r="B28" i="27" l="1"/>
  <c r="A29" i="27"/>
  <c r="M28" i="27"/>
  <c r="L29" i="27"/>
  <c r="X28" i="27"/>
  <c r="W29" i="27"/>
  <c r="M29" i="27" l="1"/>
  <c r="L30" i="27"/>
  <c r="B29" i="27"/>
  <c r="A30" i="27"/>
  <c r="X29" i="27"/>
  <c r="W30" i="27"/>
  <c r="B30" i="27" l="1"/>
  <c r="A31" i="27"/>
  <c r="X30" i="27"/>
  <c r="W31" i="27"/>
  <c r="M30" i="27"/>
  <c r="L31" i="27"/>
  <c r="X31" i="27" l="1"/>
  <c r="W32" i="27"/>
  <c r="L32" i="27"/>
  <c r="M31" i="27"/>
  <c r="A32" i="27"/>
  <c r="B31" i="27"/>
  <c r="X32" i="27" l="1"/>
  <c r="W33" i="27"/>
  <c r="M32" i="27"/>
  <c r="L33" i="27"/>
  <c r="B32" i="27"/>
  <c r="A33" i="27"/>
  <c r="M33" i="27" l="1"/>
  <c r="L34" i="27"/>
  <c r="B33" i="27"/>
  <c r="A34" i="27"/>
  <c r="X33" i="27"/>
  <c r="W34" i="27"/>
  <c r="B34" i="27" l="1"/>
  <c r="A35" i="27"/>
  <c r="M34" i="27"/>
  <c r="L35" i="27"/>
  <c r="X34" i="27"/>
  <c r="W35" i="27"/>
  <c r="X35" i="27" l="1"/>
  <c r="W36" i="27"/>
  <c r="B35" i="27"/>
  <c r="A36" i="27"/>
  <c r="M35" i="27"/>
  <c r="L36" i="27"/>
  <c r="B36" i="27" l="1"/>
  <c r="A37" i="27"/>
  <c r="M36" i="27"/>
  <c r="L37" i="27"/>
  <c r="X36" i="27"/>
  <c r="W37" i="27"/>
  <c r="M37" i="27" l="1"/>
  <c r="L38" i="27"/>
  <c r="X37" i="27"/>
  <c r="W38" i="27"/>
  <c r="B37" i="27"/>
  <c r="A38" i="27"/>
  <c r="X38" i="27" l="1"/>
  <c r="W39" i="27"/>
  <c r="B38" i="27"/>
  <c r="A39" i="27"/>
  <c r="M38" i="27"/>
  <c r="L39" i="27"/>
  <c r="B39" i="27" l="1"/>
  <c r="A40" i="27"/>
  <c r="M39" i="27"/>
  <c r="L40" i="27"/>
  <c r="X39" i="27"/>
  <c r="W40" i="27"/>
  <c r="X40" i="27" l="1"/>
  <c r="W41" i="27"/>
  <c r="B40" i="27"/>
  <c r="A41" i="27"/>
  <c r="M40" i="27"/>
  <c r="L41" i="27"/>
  <c r="B41" i="27" l="1"/>
  <c r="A42" i="27"/>
  <c r="M41" i="27"/>
  <c r="L42" i="27"/>
  <c r="X41" i="27"/>
  <c r="W42" i="27"/>
  <c r="M42" i="27" l="1"/>
  <c r="O3" i="27"/>
  <c r="X42" i="27"/>
  <c r="Z3" i="27"/>
  <c r="B42" i="27"/>
  <c r="D3" i="27"/>
  <c r="AA3" i="27" l="1"/>
  <c r="Z4" i="27"/>
  <c r="P3" i="27"/>
  <c r="O4" i="27"/>
  <c r="E3" i="27"/>
  <c r="D4" i="27"/>
  <c r="P4" i="27" l="1"/>
  <c r="O5" i="27"/>
  <c r="E4" i="27"/>
  <c r="D5" i="27"/>
  <c r="AA4" i="27"/>
  <c r="Z5" i="27"/>
  <c r="E5" i="27" l="1"/>
  <c r="D6" i="27"/>
  <c r="AA5" i="27"/>
  <c r="Z6" i="27"/>
  <c r="P5" i="27"/>
  <c r="O6" i="27"/>
  <c r="AA6" i="27" l="1"/>
  <c r="Z7" i="27"/>
  <c r="P6" i="27"/>
  <c r="O7" i="27"/>
  <c r="E6" i="27"/>
  <c r="D7" i="27"/>
  <c r="P7" i="27" l="1"/>
  <c r="O8" i="27"/>
  <c r="E7" i="27"/>
  <c r="D8" i="27"/>
  <c r="AA7" i="27"/>
  <c r="Z8" i="27"/>
  <c r="E8" i="27" l="1"/>
  <c r="D9" i="27"/>
  <c r="AA8" i="27"/>
  <c r="Z9" i="27"/>
  <c r="P8" i="27"/>
  <c r="O9" i="27"/>
  <c r="AA9" i="27" l="1"/>
  <c r="Z10" i="27"/>
  <c r="P9" i="27"/>
  <c r="O10" i="27"/>
  <c r="E9" i="27"/>
  <c r="D10" i="27"/>
  <c r="P10" i="27" l="1"/>
  <c r="O11" i="27"/>
  <c r="E10" i="27"/>
  <c r="D11" i="27"/>
  <c r="AA10" i="27"/>
  <c r="Z11" i="27"/>
  <c r="E11" i="27" l="1"/>
  <c r="D12" i="27"/>
  <c r="AA11" i="27"/>
  <c r="Z12" i="27"/>
  <c r="P11" i="27"/>
  <c r="O12" i="27"/>
  <c r="AA12" i="27" l="1"/>
  <c r="Z13" i="27"/>
  <c r="P12" i="27"/>
  <c r="O13" i="27"/>
  <c r="E12" i="27"/>
  <c r="D13" i="27"/>
  <c r="E13" i="27" l="1"/>
  <c r="D14" i="27"/>
  <c r="AA13" i="27"/>
  <c r="Z14" i="27"/>
  <c r="P13" i="27"/>
  <c r="O14" i="27"/>
  <c r="Z15" i="27" l="1"/>
  <c r="AA14" i="27"/>
  <c r="O15" i="27"/>
  <c r="P14" i="27"/>
  <c r="E14" i="27"/>
  <c r="D15" i="27"/>
  <c r="P15" i="27" l="1"/>
  <c r="O16" i="27"/>
  <c r="D16" i="27"/>
  <c r="E15" i="27"/>
  <c r="AA15" i="27"/>
  <c r="Z16" i="27"/>
  <c r="E16" i="27" l="1"/>
  <c r="D17" i="27"/>
  <c r="AA16" i="27"/>
  <c r="Z17" i="27"/>
  <c r="P16" i="27"/>
  <c r="O17" i="27"/>
  <c r="AA17" i="27" l="1"/>
  <c r="Z18" i="27"/>
  <c r="P17" i="27"/>
  <c r="O18" i="27"/>
  <c r="E17" i="27"/>
  <c r="D18" i="27"/>
  <c r="P18" i="27" l="1"/>
  <c r="O19" i="27"/>
  <c r="E18" i="27"/>
  <c r="D19" i="27"/>
  <c r="AA18" i="27"/>
  <c r="Z19" i="27"/>
  <c r="E19" i="27" l="1"/>
  <c r="D20" i="27"/>
  <c r="AA19" i="27"/>
  <c r="Z20" i="27"/>
  <c r="P19" i="27"/>
  <c r="O20" i="27"/>
  <c r="P20" i="27" l="1"/>
  <c r="O21" i="27"/>
  <c r="E20" i="27"/>
  <c r="D21" i="27"/>
  <c r="AA20" i="27"/>
  <c r="Z21" i="27"/>
  <c r="E21" i="27" l="1"/>
  <c r="D22" i="27"/>
  <c r="AA21" i="27"/>
  <c r="Z22" i="27"/>
  <c r="P21" i="27"/>
  <c r="O22" i="27"/>
  <c r="AA22" i="27" l="1"/>
  <c r="Z23" i="27"/>
  <c r="P22" i="27"/>
  <c r="O23" i="27"/>
  <c r="E22" i="27"/>
  <c r="D23" i="27"/>
  <c r="E23" i="27" l="1"/>
  <c r="D24" i="27"/>
  <c r="P23" i="27"/>
  <c r="O24" i="27"/>
  <c r="AA23" i="27"/>
  <c r="Z24" i="27"/>
  <c r="E24" i="27" l="1"/>
  <c r="D25" i="27"/>
  <c r="P24" i="27"/>
  <c r="O25" i="27"/>
  <c r="AA24" i="27"/>
  <c r="Z25" i="27"/>
  <c r="P25" i="27" l="1"/>
  <c r="O26" i="27"/>
  <c r="AA25" i="27"/>
  <c r="Z26" i="27"/>
  <c r="E25" i="27"/>
  <c r="D26" i="27"/>
  <c r="AA26" i="27" l="1"/>
  <c r="Z27" i="27"/>
  <c r="P26" i="27"/>
  <c r="O27" i="27"/>
  <c r="E26" i="27"/>
  <c r="D27" i="27"/>
  <c r="P27" i="27" l="1"/>
  <c r="O28" i="27"/>
  <c r="E27" i="27"/>
  <c r="D28" i="27"/>
  <c r="AA27" i="27"/>
  <c r="Z28" i="27"/>
  <c r="E28" i="27" l="1"/>
  <c r="D29" i="27"/>
  <c r="P28" i="27"/>
  <c r="O29" i="27"/>
  <c r="AA28" i="27"/>
  <c r="Z29" i="27"/>
  <c r="P29" i="27" l="1"/>
  <c r="O30" i="27"/>
  <c r="AA29" i="27"/>
  <c r="Z30" i="27"/>
  <c r="E29" i="27"/>
  <c r="D30" i="27"/>
  <c r="AA30" i="27" l="1"/>
  <c r="Z31" i="27"/>
  <c r="E30" i="27"/>
  <c r="D31" i="27"/>
  <c r="P30" i="27"/>
  <c r="O31" i="27"/>
  <c r="Z32" i="27" l="1"/>
  <c r="AA31" i="27"/>
  <c r="D32" i="27"/>
  <c r="E31" i="27"/>
  <c r="O32" i="27"/>
  <c r="P31" i="27"/>
  <c r="D33" i="27" l="1"/>
  <c r="E32" i="27"/>
  <c r="O33" i="27"/>
  <c r="P32" i="27"/>
  <c r="Z33" i="27"/>
  <c r="AA32" i="27"/>
  <c r="O34" i="27" l="1"/>
  <c r="P33" i="27"/>
  <c r="Z34" i="27"/>
  <c r="AA33" i="27"/>
  <c r="D34" i="27"/>
  <c r="E33" i="27"/>
  <c r="Z35" i="27" l="1"/>
  <c r="AA34" i="27"/>
  <c r="D35" i="27"/>
  <c r="E34" i="27"/>
  <c r="O35" i="27"/>
  <c r="P34" i="27"/>
  <c r="D36" i="27" l="1"/>
  <c r="E35" i="27"/>
  <c r="O36" i="27"/>
  <c r="P35" i="27"/>
  <c r="Z36" i="27"/>
  <c r="AA35" i="27"/>
  <c r="O37" i="27" l="1"/>
  <c r="P36" i="27"/>
  <c r="Z37" i="27"/>
  <c r="AA36" i="27"/>
  <c r="D37" i="27"/>
  <c r="E36" i="27"/>
  <c r="Z38" i="27" l="1"/>
  <c r="AA37" i="27"/>
  <c r="D38" i="27"/>
  <c r="E37" i="27"/>
  <c r="O38" i="27"/>
  <c r="P37" i="27"/>
  <c r="D39" i="27" l="1"/>
  <c r="E38" i="27"/>
  <c r="O39" i="27"/>
  <c r="P38" i="27"/>
  <c r="Z39" i="27"/>
  <c r="AA38" i="27"/>
  <c r="O40" i="27" l="1"/>
  <c r="P39" i="27"/>
  <c r="Z40" i="27"/>
  <c r="AA39" i="27"/>
  <c r="D40" i="27"/>
  <c r="E39" i="27"/>
  <c r="Z41" i="27" l="1"/>
  <c r="AA40" i="27"/>
  <c r="D41" i="27"/>
  <c r="E40" i="27"/>
  <c r="O41" i="27"/>
  <c r="P40" i="27"/>
  <c r="D42" i="27" l="1"/>
  <c r="E41" i="27"/>
  <c r="O42" i="27"/>
  <c r="P41" i="27"/>
  <c r="Z42" i="27"/>
  <c r="AA41" i="27"/>
  <c r="R3" i="27" l="1"/>
  <c r="P42" i="27"/>
  <c r="AC3" i="27"/>
  <c r="AA42" i="27"/>
  <c r="E42" i="27"/>
  <c r="G3" i="27"/>
  <c r="AD3" i="27" l="1"/>
  <c r="AC4" i="27"/>
  <c r="G4" i="27"/>
  <c r="H3" i="27"/>
  <c r="R4" i="27"/>
  <c r="S3" i="27"/>
  <c r="H4" i="27" l="1"/>
  <c r="G5" i="27"/>
  <c r="AD4" i="27"/>
  <c r="AC5" i="27"/>
  <c r="S4" i="27"/>
  <c r="R5" i="27"/>
  <c r="AD5" i="27" l="1"/>
  <c r="AC6" i="27"/>
  <c r="S5" i="27"/>
  <c r="R6" i="27"/>
  <c r="H5" i="27"/>
  <c r="G6" i="27"/>
  <c r="H6" i="27" l="1"/>
  <c r="G7" i="27"/>
  <c r="AD6" i="27"/>
  <c r="AC7" i="27"/>
  <c r="S6" i="27"/>
  <c r="R7" i="27"/>
  <c r="AD7" i="27" l="1"/>
  <c r="AC8" i="27"/>
  <c r="S7" i="27"/>
  <c r="R8" i="27"/>
  <c r="H7" i="27"/>
  <c r="G8" i="27"/>
  <c r="S8" i="27" l="1"/>
  <c r="R9" i="27"/>
  <c r="H8" i="27"/>
  <c r="G9" i="27"/>
  <c r="AD8" i="27"/>
  <c r="AC9" i="27"/>
  <c r="H9" i="27" l="1"/>
  <c r="G10" i="27"/>
  <c r="AD9" i="27"/>
  <c r="AC10" i="27"/>
  <c r="S9" i="27"/>
  <c r="R10" i="27"/>
  <c r="AD10" i="27" l="1"/>
  <c r="AC11" i="27"/>
  <c r="S10" i="27"/>
  <c r="R11" i="27"/>
  <c r="H10" i="27"/>
  <c r="G11" i="27"/>
  <c r="S11" i="27" l="1"/>
  <c r="R12" i="27"/>
  <c r="H11" i="27"/>
  <c r="G12" i="27"/>
  <c r="AD11" i="27"/>
  <c r="AC12" i="27"/>
  <c r="H12" i="27" l="1"/>
  <c r="G13" i="27"/>
  <c r="S12" i="27"/>
  <c r="R13" i="27"/>
  <c r="AD12" i="27"/>
  <c r="AC13" i="27"/>
  <c r="S13" i="27" l="1"/>
  <c r="R14" i="27"/>
  <c r="AD13" i="27"/>
  <c r="AC14" i="27"/>
  <c r="H13" i="27"/>
  <c r="G14" i="27"/>
  <c r="R15" i="27" l="1"/>
  <c r="S14" i="27"/>
  <c r="AC15" i="27"/>
  <c r="AD14" i="27"/>
  <c r="H14" i="27"/>
  <c r="G15" i="27"/>
  <c r="AC16" i="27" l="1"/>
  <c r="AD15" i="27"/>
  <c r="G16" i="27"/>
  <c r="H15" i="27"/>
  <c r="R16" i="27"/>
  <c r="S15" i="27"/>
  <c r="G17" i="27" l="1"/>
  <c r="H16" i="27"/>
  <c r="R17" i="27"/>
  <c r="S16" i="27"/>
  <c r="AD16" i="27"/>
  <c r="AC17" i="27"/>
  <c r="S17" i="27" l="1"/>
  <c r="R18" i="27"/>
  <c r="AD17" i="27"/>
  <c r="AC18" i="27"/>
  <c r="H17" i="27"/>
  <c r="G18" i="27"/>
  <c r="S18" i="27" l="1"/>
  <c r="R19" i="27"/>
  <c r="AD18" i="27"/>
  <c r="AC19" i="27"/>
  <c r="H18" i="27"/>
  <c r="G19" i="27"/>
  <c r="AD19" i="27" l="1"/>
  <c r="AC20" i="27"/>
  <c r="S19" i="27"/>
  <c r="R20" i="27"/>
  <c r="H19" i="27"/>
  <c r="G20" i="27"/>
  <c r="AD20" i="27" l="1"/>
  <c r="AC21" i="27"/>
  <c r="S20" i="27"/>
  <c r="R21" i="27"/>
  <c r="H20" i="27"/>
  <c r="G21" i="27"/>
  <c r="H21" i="27" l="1"/>
  <c r="G22" i="27"/>
  <c r="S21" i="27"/>
  <c r="R22" i="27"/>
  <c r="AD21" i="27"/>
  <c r="AC22" i="27"/>
  <c r="H22" i="27" l="1"/>
  <c r="G23" i="27"/>
  <c r="S22" i="27"/>
  <c r="R23" i="27"/>
  <c r="AD22" i="27"/>
  <c r="AC23" i="27"/>
  <c r="S23" i="27" l="1"/>
  <c r="R24" i="27"/>
  <c r="H23" i="27"/>
  <c r="G24" i="27"/>
  <c r="AD23" i="27"/>
  <c r="AC24" i="27"/>
  <c r="S24" i="27" l="1"/>
  <c r="R25" i="27"/>
  <c r="H24" i="27"/>
  <c r="G25" i="27"/>
  <c r="AD24" i="27"/>
  <c r="AC25" i="27"/>
  <c r="H25" i="27" l="1"/>
  <c r="G26" i="27"/>
  <c r="S25" i="27"/>
  <c r="R26" i="27"/>
  <c r="AD25" i="27"/>
  <c r="AC26" i="27"/>
  <c r="S26" i="27" l="1"/>
  <c r="R27" i="27"/>
  <c r="H26" i="27"/>
  <c r="G27" i="27"/>
  <c r="AD26" i="27"/>
  <c r="AC27" i="27"/>
  <c r="H27" i="27" l="1"/>
  <c r="G28" i="27"/>
  <c r="S27" i="27"/>
  <c r="R28" i="27"/>
  <c r="AD27" i="27"/>
  <c r="AC28" i="27"/>
  <c r="S28" i="27" l="1"/>
  <c r="R29" i="27"/>
  <c r="H28" i="27"/>
  <c r="G29" i="27"/>
  <c r="AD28" i="27"/>
  <c r="AC29" i="27"/>
  <c r="H29" i="27" l="1"/>
  <c r="G30" i="27"/>
  <c r="S29" i="27"/>
  <c r="R30" i="27"/>
  <c r="AD29" i="27"/>
  <c r="AC30" i="27"/>
  <c r="S30" i="27" l="1"/>
  <c r="R31" i="27"/>
  <c r="H30" i="27"/>
  <c r="G31" i="27"/>
  <c r="AC31" i="27"/>
  <c r="AD30" i="27"/>
  <c r="G32" i="27" l="1"/>
  <c r="H31" i="27"/>
  <c r="R32" i="27"/>
  <c r="S31" i="27"/>
  <c r="AD31" i="27"/>
  <c r="AC32" i="27"/>
  <c r="S32" i="27" l="1"/>
  <c r="R33" i="27"/>
  <c r="AD32" i="27"/>
  <c r="AC33" i="27"/>
  <c r="H32" i="27"/>
  <c r="G33" i="27"/>
  <c r="AD33" i="27" l="1"/>
  <c r="AC34" i="27"/>
  <c r="S33" i="27"/>
  <c r="R34" i="27"/>
  <c r="H33" i="27"/>
  <c r="G34" i="27"/>
  <c r="S34" i="27" l="1"/>
  <c r="R35" i="27"/>
  <c r="AD34" i="27"/>
  <c r="AC35" i="27"/>
  <c r="H34" i="27"/>
  <c r="G35" i="27"/>
  <c r="AD35" i="27" l="1"/>
  <c r="AC36" i="27"/>
  <c r="S35" i="27"/>
  <c r="R36" i="27"/>
  <c r="H35" i="27"/>
  <c r="G36" i="27"/>
  <c r="S36" i="27" l="1"/>
  <c r="R37" i="27"/>
  <c r="AD36" i="27"/>
  <c r="AC37" i="27"/>
  <c r="H36" i="27"/>
  <c r="G37" i="27"/>
  <c r="AD37" i="27" l="1"/>
  <c r="AC38" i="27"/>
  <c r="S37" i="27"/>
  <c r="R38" i="27"/>
  <c r="H37" i="27"/>
  <c r="G38" i="27"/>
  <c r="S38" i="27" l="1"/>
  <c r="R39" i="27"/>
  <c r="AD38" i="27"/>
  <c r="AC39" i="27"/>
  <c r="H38" i="27"/>
  <c r="G39" i="27"/>
  <c r="AD39" i="27" l="1"/>
  <c r="AC40" i="27"/>
  <c r="S39" i="27"/>
  <c r="R40" i="27"/>
  <c r="H39" i="27"/>
  <c r="G40" i="27"/>
  <c r="AD40" i="27" l="1"/>
  <c r="AC41" i="27"/>
  <c r="S40" i="27"/>
  <c r="R41" i="27"/>
  <c r="H40" i="27"/>
  <c r="G41" i="27"/>
  <c r="S41" i="27" l="1"/>
  <c r="R42" i="27"/>
  <c r="AD41" i="27"/>
  <c r="AC42" i="27"/>
  <c r="H41" i="27"/>
  <c r="G42" i="27"/>
  <c r="S42" i="27" l="1"/>
  <c r="U3" i="27"/>
  <c r="AD42" i="27"/>
  <c r="AF3" i="27"/>
  <c r="H42" i="27"/>
  <c r="J3" i="27"/>
  <c r="K3" i="27" l="1"/>
  <c r="J4" i="27"/>
  <c r="AG3" i="27"/>
  <c r="AF4" i="27"/>
  <c r="V3" i="27"/>
  <c r="U4" i="27"/>
  <c r="K4" i="27" l="1"/>
  <c r="J5" i="27"/>
  <c r="AG4" i="27"/>
  <c r="AF5" i="27"/>
  <c r="V4" i="27"/>
  <c r="U5" i="27"/>
  <c r="AG5" i="27" l="1"/>
  <c r="AF6" i="27"/>
  <c r="K5" i="27"/>
  <c r="J6" i="27"/>
  <c r="V5" i="27"/>
  <c r="U6" i="27"/>
  <c r="K6" i="27" l="1"/>
  <c r="J7" i="27"/>
  <c r="AG6" i="27"/>
  <c r="AF7" i="27"/>
  <c r="V6" i="27"/>
  <c r="U7" i="27"/>
  <c r="AG7" i="27" l="1"/>
  <c r="AF8" i="27"/>
  <c r="K7" i="27"/>
  <c r="J8" i="27"/>
  <c r="V7" i="27"/>
  <c r="U8" i="27"/>
  <c r="K8" i="27" l="1"/>
  <c r="J9" i="27"/>
  <c r="AG8" i="27"/>
  <c r="AF9" i="27"/>
  <c r="V8" i="27"/>
  <c r="U9" i="27"/>
  <c r="AG9" i="27" l="1"/>
  <c r="AF10" i="27"/>
  <c r="K9" i="27"/>
  <c r="J10" i="27"/>
  <c r="V9" i="27"/>
  <c r="U10" i="27"/>
  <c r="K10" i="27" l="1"/>
  <c r="J11" i="27"/>
  <c r="AG10" i="27"/>
  <c r="AF11" i="27"/>
  <c r="V10" i="27"/>
  <c r="U11" i="27"/>
  <c r="K11" i="27" l="1"/>
  <c r="J12" i="27"/>
  <c r="AG11" i="27"/>
  <c r="AF12" i="27"/>
  <c r="V11" i="27"/>
  <c r="U12" i="27"/>
  <c r="V12" i="27" l="1"/>
  <c r="U13" i="27"/>
  <c r="AG12" i="27"/>
  <c r="AF13" i="27"/>
  <c r="K12" i="27"/>
  <c r="J13" i="27"/>
  <c r="AG13" i="27" l="1"/>
  <c r="AF14" i="27"/>
  <c r="V13" i="27"/>
  <c r="U14" i="27"/>
  <c r="K13" i="27"/>
  <c r="J14" i="27"/>
  <c r="AF15" i="27" l="1"/>
  <c r="AG14" i="27"/>
  <c r="U15" i="27"/>
  <c r="V14" i="27"/>
  <c r="K14" i="27"/>
  <c r="J15" i="27"/>
  <c r="V15" i="27" l="1"/>
  <c r="U16" i="27"/>
  <c r="K15" i="27"/>
  <c r="J16" i="27"/>
  <c r="AG15" i="27"/>
  <c r="AF16" i="27"/>
  <c r="K16" i="27" l="1"/>
  <c r="J17" i="27"/>
  <c r="V16" i="27"/>
  <c r="U17" i="27"/>
  <c r="AG16" i="27"/>
  <c r="AF17" i="27"/>
  <c r="V17" i="27" l="1"/>
  <c r="U18" i="27"/>
  <c r="K17" i="27"/>
  <c r="J18" i="27"/>
  <c r="AG17" i="27"/>
  <c r="AF18" i="27"/>
  <c r="K18" i="27" l="1"/>
  <c r="J19" i="27"/>
  <c r="V18" i="27"/>
  <c r="U19" i="27"/>
  <c r="AG18" i="27"/>
  <c r="AF19" i="27"/>
  <c r="V19" i="27" l="1"/>
  <c r="U20" i="27"/>
  <c r="K19" i="27"/>
  <c r="J20" i="27"/>
  <c r="AG19" i="27"/>
  <c r="AF20" i="27"/>
  <c r="K20" i="27" l="1"/>
  <c r="J21" i="27"/>
  <c r="V20" i="27"/>
  <c r="U21" i="27"/>
  <c r="AG20" i="27"/>
  <c r="AF21" i="27"/>
  <c r="V21" i="27" l="1"/>
  <c r="U22" i="27"/>
  <c r="K21" i="27"/>
  <c r="J22" i="27"/>
  <c r="AG21" i="27"/>
  <c r="AF22" i="27"/>
  <c r="K22" i="27" l="1"/>
  <c r="J23" i="27"/>
  <c r="V22" i="27"/>
  <c r="U23" i="27"/>
  <c r="AG22" i="27"/>
  <c r="AF23" i="27"/>
  <c r="V23" i="27" l="1"/>
  <c r="U24" i="27"/>
  <c r="K23" i="27"/>
  <c r="J24" i="27"/>
  <c r="AG23" i="27"/>
  <c r="AF24" i="27"/>
  <c r="V24" i="27" l="1"/>
  <c r="U25" i="27"/>
  <c r="K24" i="27"/>
  <c r="J25" i="27"/>
  <c r="AG24" i="27"/>
  <c r="AF25" i="27"/>
  <c r="AG25" i="27" l="1"/>
  <c r="AF26" i="27"/>
  <c r="K25" i="27"/>
  <c r="J26" i="27"/>
  <c r="V25" i="27"/>
  <c r="U26" i="27"/>
  <c r="AG26" i="27" l="1"/>
  <c r="AF27" i="27"/>
  <c r="K26" i="27"/>
  <c r="J27" i="27"/>
  <c r="V26" i="27"/>
  <c r="U27" i="27"/>
  <c r="K27" i="27" l="1"/>
  <c r="J28" i="27"/>
  <c r="AG27" i="27"/>
  <c r="AF28" i="27"/>
  <c r="V27" i="27"/>
  <c r="U28" i="27"/>
  <c r="AG28" i="27" l="1"/>
  <c r="AF29" i="27"/>
  <c r="K28" i="27"/>
  <c r="J29" i="27"/>
  <c r="V28" i="27"/>
  <c r="U29" i="27"/>
  <c r="K29" i="27" l="1"/>
  <c r="J30" i="27"/>
  <c r="AG29" i="27"/>
  <c r="AF30" i="27"/>
  <c r="V29" i="27"/>
  <c r="U30" i="27"/>
  <c r="AF31" i="27" l="1"/>
  <c r="AG30" i="27"/>
  <c r="K30" i="27"/>
  <c r="J31" i="27"/>
  <c r="V30" i="27"/>
  <c r="U31" i="27"/>
  <c r="J32" i="27" l="1"/>
  <c r="K31" i="27"/>
  <c r="U32" i="27"/>
  <c r="V31" i="27"/>
  <c r="AF32" i="27"/>
  <c r="AG31" i="27"/>
  <c r="U33" i="27" l="1"/>
  <c r="V32" i="27"/>
  <c r="AF33" i="27"/>
  <c r="AG32" i="27"/>
  <c r="J33" i="27"/>
  <c r="K32" i="27"/>
  <c r="AF34" i="27" l="1"/>
  <c r="AG33" i="27"/>
  <c r="J34" i="27"/>
  <c r="K33" i="27"/>
  <c r="U34" i="27"/>
  <c r="V33" i="27"/>
  <c r="J35" i="27" l="1"/>
  <c r="K34" i="27"/>
  <c r="U35" i="27"/>
  <c r="V34" i="27"/>
  <c r="AF35" i="27"/>
  <c r="AG34" i="27"/>
  <c r="U36" i="27" l="1"/>
  <c r="V35" i="27"/>
  <c r="AF36" i="27"/>
  <c r="AG35" i="27"/>
  <c r="J36" i="27"/>
  <c r="K35" i="27"/>
  <c r="AF37" i="27" l="1"/>
  <c r="AG36" i="27"/>
  <c r="J37" i="27"/>
  <c r="K36" i="27"/>
  <c r="U37" i="27"/>
  <c r="V36" i="27"/>
  <c r="J38" i="27" l="1"/>
  <c r="K37" i="27"/>
  <c r="U38" i="27"/>
  <c r="V37" i="27"/>
  <c r="AF38" i="27"/>
  <c r="AG37" i="27"/>
  <c r="U39" i="27" l="1"/>
  <c r="V38" i="27"/>
  <c r="AF39" i="27"/>
  <c r="AG38" i="27"/>
  <c r="J39" i="27"/>
  <c r="K38" i="27"/>
  <c r="AF40" i="27" l="1"/>
  <c r="AG39" i="27"/>
  <c r="J40" i="27"/>
  <c r="K39" i="27"/>
  <c r="U40" i="27"/>
  <c r="V39" i="27"/>
  <c r="J41" i="27" l="1"/>
  <c r="K40" i="27"/>
  <c r="U41" i="27"/>
  <c r="V40" i="27"/>
  <c r="AF41" i="27"/>
  <c r="AG40" i="27"/>
  <c r="U42" i="27" l="1"/>
  <c r="V42" i="27" s="1"/>
  <c r="V41" i="27"/>
  <c r="AF42" i="27"/>
  <c r="AG42" i="27" s="1"/>
  <c r="AG41" i="27"/>
  <c r="J42" i="27"/>
  <c r="K42" i="27" s="1"/>
  <c r="K41" i="27"/>
</calcChain>
</file>

<file path=xl/sharedStrings.xml><?xml version="1.0" encoding="utf-8"?>
<sst xmlns="http://schemas.openxmlformats.org/spreadsheetml/2006/main" count="1753" uniqueCount="623">
  <si>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</si>
  <si>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</si>
  <si>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</si>
  <si>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</si>
  <si>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Entries</t>
  </si>
  <si>
    <t>Table 1</t>
  </si>
  <si>
    <t>Number</t>
  </si>
  <si>
    <t>Section</t>
  </si>
  <si>
    <t>Class</t>
  </si>
  <si>
    <t>Rider</t>
  </si>
  <si>
    <t>Horse</t>
  </si>
  <si>
    <t>Riding Club</t>
  </si>
  <si>
    <t>A</t>
  </si>
  <si>
    <t>80 S</t>
  </si>
  <si>
    <t>Gemma Holdway</t>
  </si>
  <si>
    <t>Alfie</t>
  </si>
  <si>
    <t>Bath</t>
  </si>
  <si>
    <t>Kate Raynor</t>
  </si>
  <si>
    <t>Annandale Iris</t>
  </si>
  <si>
    <t>Emily Ayres</t>
  </si>
  <si>
    <t>Marfurlong</t>
  </si>
  <si>
    <t>B1</t>
  </si>
  <si>
    <t>Lorraine Antoniou</t>
  </si>
  <si>
    <t>First Spotty</t>
  </si>
  <si>
    <t>Sue Huntley</t>
  </si>
  <si>
    <t xml:space="preserve">Alfie </t>
  </si>
  <si>
    <t>E1</t>
  </si>
  <si>
    <t>100 S</t>
  </si>
  <si>
    <t>Jill Holt</t>
  </si>
  <si>
    <t>Silk Suds</t>
  </si>
  <si>
    <t>Gemma Pearce</t>
  </si>
  <si>
    <t>Samurai</t>
  </si>
  <si>
    <t>Poppy Wilkinson</t>
  </si>
  <si>
    <t>Amazing Mike</t>
  </si>
  <si>
    <t>Amanda Taylor</t>
  </si>
  <si>
    <t>Hindoctro</t>
  </si>
  <si>
    <t>H</t>
  </si>
  <si>
    <t>90 J</t>
  </si>
  <si>
    <t>Christie Antoniou</t>
  </si>
  <si>
    <t>Captain Hook</t>
  </si>
  <si>
    <t>Katie Hughes</t>
  </si>
  <si>
    <t>Darifa</t>
  </si>
  <si>
    <t>Chloe Derrick</t>
  </si>
  <si>
    <t>An Currach Mor Piebor</t>
  </si>
  <si>
    <t>Minty Mayhew</t>
  </si>
  <si>
    <t>Scarthy Robin</t>
  </si>
  <si>
    <t>Jodie Kelly</t>
  </si>
  <si>
    <t>Quansborough Golden Boy</t>
  </si>
  <si>
    <t xml:space="preserve">Bath </t>
  </si>
  <si>
    <t>F</t>
  </si>
  <si>
    <t>90 S</t>
  </si>
  <si>
    <t>Annette Sawyer</t>
  </si>
  <si>
    <t>Roxy</t>
  </si>
  <si>
    <t>Bath Blue</t>
  </si>
  <si>
    <t>Melane Sheppard</t>
  </si>
  <si>
    <t>Kayleigh Isaacs</t>
  </si>
  <si>
    <t>Fabio</t>
  </si>
  <si>
    <t>Lauren Long</t>
  </si>
  <si>
    <t>Map le World</t>
  </si>
  <si>
    <t>Janet Border</t>
  </si>
  <si>
    <t>Cracker IX</t>
  </si>
  <si>
    <t>Bath Red</t>
  </si>
  <si>
    <t>Peek a Boo</t>
  </si>
  <si>
    <t>Nikki Cox</t>
  </si>
  <si>
    <t>Stacey Martin</t>
  </si>
  <si>
    <t>Ladykillers Little John</t>
  </si>
  <si>
    <t>Allie Bastian</t>
  </si>
  <si>
    <t>Parsnip</t>
  </si>
  <si>
    <t>Berkeley</t>
  </si>
  <si>
    <t>Sarah raymond</t>
  </si>
  <si>
    <t>Rio</t>
  </si>
  <si>
    <t>Laura Nelmes</t>
  </si>
  <si>
    <t>Home farm Lily</t>
  </si>
  <si>
    <t>Toni Young</t>
  </si>
  <si>
    <t>Izzy</t>
  </si>
  <si>
    <t>Aimee Conlon</t>
  </si>
  <si>
    <t>Master Misprint</t>
  </si>
  <si>
    <t>Shanice Walton</t>
  </si>
  <si>
    <t>Verdict</t>
  </si>
  <si>
    <t>Wilson</t>
  </si>
  <si>
    <t>Lynn Bridgman</t>
  </si>
  <si>
    <t>Cotswold Edge</t>
  </si>
  <si>
    <t>Louise Jones</t>
  </si>
  <si>
    <t>Rafael</t>
  </si>
  <si>
    <t>Sara Cloke</t>
  </si>
  <si>
    <t>Hinton Fairground</t>
  </si>
  <si>
    <t>Helen Roe</t>
  </si>
  <si>
    <t>Wellbank</t>
  </si>
  <si>
    <t>Sensible and Fair</t>
  </si>
  <si>
    <t>Ciara McDonagh</t>
  </si>
  <si>
    <t>Woody</t>
  </si>
  <si>
    <t>Zoe Fogg</t>
  </si>
  <si>
    <t>Barney One Spot</t>
  </si>
  <si>
    <t>Jess Bateman</t>
  </si>
  <si>
    <t>Lazy Acres Rainey Dancer</t>
  </si>
  <si>
    <t>Shelby Dowding</t>
  </si>
  <si>
    <t>Peasedown Agatha</t>
  </si>
  <si>
    <t xml:space="preserve">Cotswold Edge </t>
  </si>
  <si>
    <t>Mark Winston-Davis</t>
  </si>
  <si>
    <t>Carran Lad</t>
  </si>
  <si>
    <t>Chiyo Woodward</t>
  </si>
  <si>
    <t>Marley Eric Rainbow</t>
  </si>
  <si>
    <t>Gemma Allan</t>
  </si>
  <si>
    <t>Coreal Boy</t>
  </si>
  <si>
    <t>Clara Birley</t>
  </si>
  <si>
    <t>MX Caleandra</t>
  </si>
  <si>
    <t>Frampton</t>
  </si>
  <si>
    <t>Sarah Saunders</t>
  </si>
  <si>
    <t>Granville</t>
  </si>
  <si>
    <t>Sarah James</t>
  </si>
  <si>
    <t>Rhianna's Gypsy</t>
  </si>
  <si>
    <t>Carol Soormally</t>
  </si>
  <si>
    <t>Ekaro</t>
  </si>
  <si>
    <t>D1</t>
  </si>
  <si>
    <t>100 +</t>
  </si>
  <si>
    <t>Sheenagh Bragg</t>
  </si>
  <si>
    <t>Star of Freedom</t>
  </si>
  <si>
    <t>Charlotte James</t>
  </si>
  <si>
    <t>Abbeydale Roller</t>
  </si>
  <si>
    <t>Hilary Lavender</t>
  </si>
  <si>
    <t>Padaison</t>
  </si>
  <si>
    <t>Kennet Vale</t>
  </si>
  <si>
    <t>Jo Calder</t>
  </si>
  <si>
    <t>Ridgeway Lady</t>
  </si>
  <si>
    <t>Becky Ormond</t>
  </si>
  <si>
    <t>Quarme Affaere</t>
  </si>
  <si>
    <t>Katie Roebuck</t>
  </si>
  <si>
    <t>White Cruising</t>
  </si>
  <si>
    <t>Sandy Chase</t>
  </si>
  <si>
    <t>Danny IX</t>
  </si>
  <si>
    <t>Julia Harper</t>
  </si>
  <si>
    <t>Moorbridge Bernie</t>
  </si>
  <si>
    <t>Kate Patterson</t>
  </si>
  <si>
    <t>Loughnatousa JD</t>
  </si>
  <si>
    <t>Katie Harris</t>
  </si>
  <si>
    <t>Lakotah</t>
  </si>
  <si>
    <t>Kingsleaze</t>
  </si>
  <si>
    <t>Kate Turner Clarke</t>
  </si>
  <si>
    <t>Hill Farm Billy</t>
  </si>
  <si>
    <t>Renee Tuck</t>
  </si>
  <si>
    <t>Inishool Boy</t>
  </si>
  <si>
    <t>Dale Webb</t>
  </si>
  <si>
    <t>Lyndell Birthday Boy</t>
  </si>
  <si>
    <t>Abbey Read</t>
  </si>
  <si>
    <t>King of Treasures</t>
  </si>
  <si>
    <t>Brooke Gardener Wollen</t>
  </si>
  <si>
    <t>Golden Edge 2</t>
  </si>
  <si>
    <t>Billy McIlroy</t>
  </si>
  <si>
    <t>Laura Sylvester</t>
  </si>
  <si>
    <t>Kinsky Dollar-Ar</t>
  </si>
  <si>
    <t>Marlborough</t>
  </si>
  <si>
    <t>Daisy Laing</t>
  </si>
  <si>
    <t>Miltonhill Maisie</t>
  </si>
  <si>
    <t>Mary Carty</t>
  </si>
  <si>
    <t>Harley Kinsky</t>
  </si>
  <si>
    <t>Sandi Holmes</t>
  </si>
  <si>
    <t>Caspian</t>
  </si>
  <si>
    <t>Llwynhywel Victoria's First</t>
  </si>
  <si>
    <t>Keeley Pearce</t>
  </si>
  <si>
    <t>The Midnight Hero</t>
  </si>
  <si>
    <t>Severn Vale</t>
  </si>
  <si>
    <t>Rachel Malatacca</t>
  </si>
  <si>
    <t>Volante</t>
  </si>
  <si>
    <t>Hannah Quirk</t>
  </si>
  <si>
    <t>Bloxham Winter Rose</t>
  </si>
  <si>
    <t>Gemma Hobbs</t>
  </si>
  <si>
    <t>Apache Girl</t>
  </si>
  <si>
    <t>Demi Davis</t>
  </si>
  <si>
    <t>Easy Does It</t>
  </si>
  <si>
    <t>Swindon</t>
  </si>
  <si>
    <t>Naomi Wright</t>
  </si>
  <si>
    <t>Ballybough Dougie</t>
  </si>
  <si>
    <t>M Moxey</t>
  </si>
  <si>
    <t>Kilcolgan Champ</t>
  </si>
  <si>
    <t>Angela Wright</t>
  </si>
  <si>
    <t>Anica</t>
  </si>
  <si>
    <t>Tina Starling</t>
  </si>
  <si>
    <t>Master Blaster</t>
  </si>
  <si>
    <t>Chloe Arnold</t>
  </si>
  <si>
    <t>Fox's Silver Moon</t>
  </si>
  <si>
    <t>Maddie Moxey</t>
  </si>
  <si>
    <t>Ben Newman</t>
  </si>
  <si>
    <t>Brynoer Midnight Express</t>
  </si>
  <si>
    <t>Kathleen Griffiths</t>
  </si>
  <si>
    <t>Kiara</t>
  </si>
  <si>
    <t>Veteran Horse</t>
  </si>
  <si>
    <t>Teresa Green</t>
  </si>
  <si>
    <t>Cheeky</t>
  </si>
  <si>
    <t>Charlotte Alford</t>
  </si>
  <si>
    <t>Josie</t>
  </si>
  <si>
    <t>Annabel Hurlow</t>
  </si>
  <si>
    <t>Elliots Star</t>
  </si>
  <si>
    <t>B2</t>
  </si>
  <si>
    <t>80 J</t>
  </si>
  <si>
    <t>Amelia French</t>
  </si>
  <si>
    <t>Brianna Firefly</t>
  </si>
  <si>
    <t>Lara Gleed</t>
  </si>
  <si>
    <t>Chilli</t>
  </si>
  <si>
    <t>VWH</t>
  </si>
  <si>
    <t>Rachel Tippins</t>
  </si>
  <si>
    <t>Ryans Spot</t>
  </si>
  <si>
    <t>Kerry Alexander</t>
  </si>
  <si>
    <t>Brainstorm</t>
  </si>
  <si>
    <t>Gabi Sopher</t>
  </si>
  <si>
    <t>Cruise Brigade</t>
  </si>
  <si>
    <t>WD</t>
  </si>
  <si>
    <t>Sharon Robbins</t>
  </si>
  <si>
    <t>Phillipa Hall</t>
  </si>
  <si>
    <t>Miss Daisy T</t>
  </si>
  <si>
    <t>Penny King</t>
  </si>
  <si>
    <t>Kenmor Gold</t>
  </si>
  <si>
    <t>VWH Lions</t>
  </si>
  <si>
    <t>Tori Creed</t>
  </si>
  <si>
    <t>Setters Moss Cottage</t>
  </si>
  <si>
    <t>Nia Glover</t>
  </si>
  <si>
    <t>Cheeko V</t>
  </si>
  <si>
    <t>Biffy McNally</t>
  </si>
  <si>
    <t>Harry</t>
  </si>
  <si>
    <t>Fiona Russell-Brown</t>
  </si>
  <si>
    <t>VWH Tigers</t>
  </si>
  <si>
    <t>Fiona Symes</t>
  </si>
  <si>
    <t>Ballinasloe Sandy Girl</t>
  </si>
  <si>
    <t>Helena Miller</t>
  </si>
  <si>
    <t>Fydo</t>
  </si>
  <si>
    <t>Judith Wilson</t>
  </si>
  <si>
    <t>Rio Sanchez</t>
  </si>
  <si>
    <t>Kieran Kent</t>
  </si>
  <si>
    <t>Helens Lad</t>
  </si>
  <si>
    <t>Wessex Gold</t>
  </si>
  <si>
    <t>Morgan Kent</t>
  </si>
  <si>
    <t>Rivervalley Roxanne</t>
  </si>
  <si>
    <t>Sophie Barnes</t>
  </si>
  <si>
    <t>Every Last Penny</t>
  </si>
  <si>
    <t>Rebecca Cockerton</t>
  </si>
  <si>
    <t>Armandas Choice</t>
  </si>
  <si>
    <t>Amy Clapham</t>
  </si>
  <si>
    <t>Michaelmas Monarch</t>
  </si>
  <si>
    <t>Wendy Lappington</t>
  </si>
  <si>
    <t>Loxley Monkey</t>
  </si>
  <si>
    <t>Wessex Gold Champagne</t>
  </si>
  <si>
    <t>Claire Maidment</t>
  </si>
  <si>
    <t>Dunmaynor Star</t>
  </si>
  <si>
    <t>Becky Warner</t>
  </si>
  <si>
    <t>Clogerboy Dreamer</t>
  </si>
  <si>
    <t>Nicola Brown</t>
  </si>
  <si>
    <t>Gulliver</t>
  </si>
  <si>
    <t>Jenny Hughes</t>
  </si>
  <si>
    <t>Jigsaw</t>
  </si>
  <si>
    <t>Wessex Gold Claret</t>
  </si>
  <si>
    <t>Amy Mawson</t>
  </si>
  <si>
    <t>King Oriole</t>
  </si>
  <si>
    <t>Sarah Gray</t>
  </si>
  <si>
    <t>Brakefield Firefox</t>
  </si>
  <si>
    <t>Debbie Pinder</t>
  </si>
  <si>
    <t>Peps</t>
  </si>
  <si>
    <t>Clancy's Boy</t>
  </si>
  <si>
    <t>Wessex Gold Panda Pops</t>
  </si>
  <si>
    <t>Cragreagh Drift</t>
  </si>
  <si>
    <t>Elicia Curtis</t>
  </si>
  <si>
    <t>Mintridge Mudlark</t>
  </si>
  <si>
    <t>Mia Regular</t>
  </si>
  <si>
    <t>My Alfie</t>
  </si>
  <si>
    <t>Bex Greenwood</t>
  </si>
  <si>
    <t>Cannabel</t>
  </si>
  <si>
    <t>Wessex Gold Prosecco</t>
  </si>
  <si>
    <t>Amy Smith</t>
  </si>
  <si>
    <t>Oaklands Seashell</t>
  </si>
  <si>
    <t>Tara Plaister</t>
  </si>
  <si>
    <t>Cortynan Vivendi</t>
  </si>
  <si>
    <t>Lottie Parkin</t>
  </si>
  <si>
    <t>Smartie Party</t>
  </si>
  <si>
    <t>C</t>
  </si>
  <si>
    <t>80 UA</t>
  </si>
  <si>
    <t>Michelle Williamson</t>
  </si>
  <si>
    <t>Tuna</t>
  </si>
  <si>
    <t>Jess Parson</t>
  </si>
  <si>
    <t>UCS Shiefield</t>
  </si>
  <si>
    <t>Holly Horton</t>
  </si>
  <si>
    <t>Rega</t>
  </si>
  <si>
    <t>Danielle Frost</t>
  </si>
  <si>
    <t>Kenmore Darco</t>
  </si>
  <si>
    <t>Lynette Buckland</t>
  </si>
  <si>
    <t>Millie</t>
  </si>
  <si>
    <t>Jasmine Lomax</t>
  </si>
  <si>
    <t>Tullibards Love is the Drug</t>
  </si>
  <si>
    <t>Kathy Emery</t>
  </si>
  <si>
    <t>Ella</t>
  </si>
  <si>
    <t>Millie Smith</t>
  </si>
  <si>
    <t>Bright Blue Moon</t>
  </si>
  <si>
    <t>Kate Chaplin</t>
  </si>
  <si>
    <t>Cruise Lord</t>
  </si>
  <si>
    <t>Apple</t>
  </si>
  <si>
    <t>Coda</t>
  </si>
  <si>
    <t>George Lippiatt</t>
  </si>
  <si>
    <t>Sky Blue</t>
  </si>
  <si>
    <t>Grace Humphries</t>
  </si>
  <si>
    <t>Isabella</t>
  </si>
  <si>
    <t>Abigail Yeates</t>
  </si>
  <si>
    <t>Rita (H/C)</t>
  </si>
  <si>
    <t>Maddy Bullock</t>
  </si>
  <si>
    <t>Cove George</t>
  </si>
  <si>
    <t>Holly Yeates</t>
  </si>
  <si>
    <t>Simply Holly Hobbitt</t>
  </si>
  <si>
    <t>Poppy</t>
  </si>
  <si>
    <t>Harry Barker</t>
  </si>
  <si>
    <t>Custard</t>
  </si>
  <si>
    <t>Anna Wiles</t>
  </si>
  <si>
    <t>Ryan</t>
  </si>
  <si>
    <t>Abby Vaughan</t>
  </si>
  <si>
    <t>Total Eclipse</t>
  </si>
  <si>
    <t>Gemma Box</t>
  </si>
  <si>
    <t>Nancy</t>
  </si>
  <si>
    <t>Florence Wiles</t>
  </si>
  <si>
    <t>Salsa</t>
  </si>
  <si>
    <t>Victoria Saunders</t>
  </si>
  <si>
    <t>Marmite</t>
  </si>
  <si>
    <t>Ciara Hollomby</t>
  </si>
  <si>
    <t>Ballinaclough Master Card</t>
  </si>
  <si>
    <t>Zandra Letts</t>
  </si>
  <si>
    <t>Caroline Payton</t>
  </si>
  <si>
    <t>Rolo</t>
  </si>
  <si>
    <t>Alex Wilson</t>
  </si>
  <si>
    <t>Splash</t>
  </si>
  <si>
    <t>Jade Roberts</t>
  </si>
  <si>
    <t>Carry on Tiffin</t>
  </si>
  <si>
    <t>Kieran Higson</t>
  </si>
  <si>
    <t>Lowery</t>
  </si>
  <si>
    <t>D2</t>
  </si>
  <si>
    <t>100 + UA</t>
  </si>
  <si>
    <t>Chloe Chamulewicz</t>
  </si>
  <si>
    <t>Cult Boy</t>
  </si>
  <si>
    <t>E2</t>
  </si>
  <si>
    <t>100 UA</t>
  </si>
  <si>
    <t>Toby Piggott</t>
  </si>
  <si>
    <t>Mermured Promise</t>
  </si>
  <si>
    <t>Lucy Pope</t>
  </si>
  <si>
    <t>Spider</t>
  </si>
  <si>
    <t>Rachel Drewitt</t>
  </si>
  <si>
    <t>Charlie</t>
  </si>
  <si>
    <t>Ashley Davey</t>
  </si>
  <si>
    <t>CVS Catch the Romance</t>
  </si>
  <si>
    <t>G</t>
  </si>
  <si>
    <t>90 UA</t>
  </si>
  <si>
    <t>Jessica Acheson</t>
  </si>
  <si>
    <t>Kygo</t>
  </si>
  <si>
    <t>Perdita White</t>
  </si>
  <si>
    <t>Merlin</t>
  </si>
  <si>
    <t>Francesca Frost</t>
  </si>
  <si>
    <t>Kash</t>
  </si>
  <si>
    <t>Emily Pope</t>
  </si>
  <si>
    <t>Florence</t>
  </si>
  <si>
    <t>Ellie Watkins</t>
  </si>
  <si>
    <t>Kilcony Ruby</t>
  </si>
  <si>
    <t>BVS Palantir</t>
  </si>
  <si>
    <t>Lowenna Harvey</t>
  </si>
  <si>
    <t>Faerely Certain</t>
  </si>
  <si>
    <t>Karen Phillips</t>
  </si>
  <si>
    <t>Sprocketts Binky</t>
  </si>
  <si>
    <t>Madeleine Gladstone</t>
  </si>
  <si>
    <t>Missi Elliot</t>
  </si>
  <si>
    <t>Sarah Smith</t>
  </si>
  <si>
    <t>Bertie</t>
  </si>
  <si>
    <t>Richard Lowe</t>
  </si>
  <si>
    <t>Just for You</t>
  </si>
  <si>
    <t>Nemo</t>
  </si>
  <si>
    <t>David Doel</t>
  </si>
  <si>
    <t>Ruby</t>
  </si>
  <si>
    <t>Holly Battens</t>
  </si>
  <si>
    <t>Banda</t>
  </si>
  <si>
    <t>George Battens</t>
  </si>
  <si>
    <t>Bay River</t>
  </si>
  <si>
    <t>Jancis Weal</t>
  </si>
  <si>
    <t>Volatis Elana</t>
  </si>
  <si>
    <t>Lauren Dallison</t>
  </si>
  <si>
    <t>Donald</t>
  </si>
  <si>
    <t>Pandora Yates</t>
  </si>
  <si>
    <t>Sam</t>
  </si>
  <si>
    <t>Gemma Groves</t>
  </si>
  <si>
    <t>Gwanako</t>
  </si>
  <si>
    <t>Katie Macey</t>
  </si>
  <si>
    <t>Staghill Polar Flight</t>
  </si>
  <si>
    <t>Hannah Burt</t>
  </si>
  <si>
    <t>Diego IV</t>
  </si>
  <si>
    <t>Laura Sharpe</t>
  </si>
  <si>
    <t>Truffle</t>
  </si>
  <si>
    <t>I</t>
  </si>
  <si>
    <t>Lucy Scruton</t>
  </si>
  <si>
    <t>Boyne Valley Prince</t>
  </si>
  <si>
    <t>VWH Bathurst</t>
  </si>
  <si>
    <t>Issy Sevilla-Rebeldeira</t>
  </si>
  <si>
    <t>Tawnmore Tyron</t>
  </si>
  <si>
    <t>Cotswold Foxcote</t>
  </si>
  <si>
    <t>Henry Insley</t>
  </si>
  <si>
    <t>Doire Mhinaigh Rocky</t>
  </si>
  <si>
    <t>Old Berks Blue</t>
  </si>
  <si>
    <t>Harry Barder</t>
  </si>
  <si>
    <t>Ballylurgan Aldo</t>
  </si>
  <si>
    <t>Beaufort Blue</t>
  </si>
  <si>
    <t>Jess Morris</t>
  </si>
  <si>
    <t>Ensemble</t>
  </si>
  <si>
    <t>South Hereford &amp; Ross Harriers</t>
  </si>
  <si>
    <t>India Duke</t>
  </si>
  <si>
    <t>Littletons Diamond Geezer</t>
  </si>
  <si>
    <t>Berkeley Hunt South</t>
  </si>
  <si>
    <t>Daisy Wheeler</t>
  </si>
  <si>
    <t>Up With The Lark</t>
  </si>
  <si>
    <t>Croome Blue</t>
  </si>
  <si>
    <t>Amity Thwaites</t>
  </si>
  <si>
    <t>Galileo VII</t>
  </si>
  <si>
    <t>Heythrop Gold</t>
  </si>
  <si>
    <t>Miranda King</t>
  </si>
  <si>
    <t>Onyx Bruere</t>
  </si>
  <si>
    <t>VWH Cricklade</t>
  </si>
  <si>
    <t>Issy Colbourne</t>
  </si>
  <si>
    <t>Hayestown Chacoa Lady</t>
  </si>
  <si>
    <t>Cotswold Yanworth</t>
  </si>
  <si>
    <t>Ellie Lewis</t>
  </si>
  <si>
    <t>Shybont Premier Cru</t>
  </si>
  <si>
    <t>Clifton-on-Teme</t>
  </si>
  <si>
    <t>Marina Jacobs</t>
  </si>
  <si>
    <t>Ballysimon Ned</t>
  </si>
  <si>
    <t>Old Berks Yellow</t>
  </si>
  <si>
    <t>Megan Matthews</t>
  </si>
  <si>
    <t>Thomas Wombat</t>
  </si>
  <si>
    <t>Minchinhampton Green</t>
  </si>
  <si>
    <t>Willa Gravel</t>
  </si>
  <si>
    <t>Tullanna Mick</t>
  </si>
  <si>
    <t>Beaufort Buff</t>
  </si>
  <si>
    <t>Tina McPeak</t>
  </si>
  <si>
    <t>Hunua</t>
  </si>
  <si>
    <t>Old Berks</t>
  </si>
  <si>
    <t>Bizzy Loffet</t>
  </si>
  <si>
    <t>Billy Hopeful</t>
  </si>
  <si>
    <t>Heythrop</t>
  </si>
  <si>
    <t>J</t>
  </si>
  <si>
    <t>Laura Beaumont</t>
  </si>
  <si>
    <t xml:space="preserve">Ballyelton Cruise </t>
  </si>
  <si>
    <t>North Cotswold</t>
  </si>
  <si>
    <t>Millie Blakesley-Grimes</t>
  </si>
  <si>
    <t>Killard Enigma</t>
  </si>
  <si>
    <t>Heythrop Green</t>
  </si>
  <si>
    <t>Morgan Henry</t>
  </si>
  <si>
    <t>Conner</t>
  </si>
  <si>
    <t>Cotswold Vale Farmers Hunt</t>
  </si>
  <si>
    <t>Phillippa Hall</t>
  </si>
  <si>
    <t>Dennis</t>
  </si>
  <si>
    <t xml:space="preserve">Eden Ash </t>
  </si>
  <si>
    <t>Edward Van De Veldhoeve</t>
  </si>
  <si>
    <t>Philippa Clifford-Jones</t>
  </si>
  <si>
    <t>Connor's Quest</t>
  </si>
  <si>
    <t>Amy Peevers</t>
  </si>
  <si>
    <t>Lexi</t>
  </si>
  <si>
    <t>Hestia Jewell</t>
  </si>
  <si>
    <t>Cantello G</t>
  </si>
  <si>
    <t>Sophie Hillard</t>
  </si>
  <si>
    <t>Saint Supreme</t>
  </si>
  <si>
    <t>Adam Egginton</t>
  </si>
  <si>
    <t>Katoscan</t>
  </si>
  <si>
    <t>Emma Stringer</t>
  </si>
  <si>
    <t>Creeslough</t>
  </si>
  <si>
    <t>Alice Hall</t>
  </si>
  <si>
    <t>Phoenix Bellisimo</t>
  </si>
  <si>
    <t>Jemima Hughes</t>
  </si>
  <si>
    <t>Moydrum Star</t>
  </si>
  <si>
    <t>Lucy Harrison</t>
  </si>
  <si>
    <t>Flight of Earls Mallard</t>
  </si>
  <si>
    <t>Polly Kilgour</t>
  </si>
  <si>
    <t>Magic Millie</t>
  </si>
  <si>
    <t>Jaymee Savill</t>
  </si>
  <si>
    <t>Knockmullen Flyer</t>
  </si>
  <si>
    <t>Imo Brook</t>
  </si>
  <si>
    <t>Sandhills Star Turn</t>
  </si>
  <si>
    <t>Evie Cope</t>
  </si>
  <si>
    <t>PJ Darco</t>
  </si>
  <si>
    <t>K</t>
  </si>
  <si>
    <t>Lucy Morgan</t>
  </si>
  <si>
    <t>Spot the Illusion</t>
  </si>
  <si>
    <t>UA</t>
  </si>
  <si>
    <t>Lowri Allen</t>
  </si>
  <si>
    <t>Petit Hibou</t>
  </si>
  <si>
    <t>Beth Lewis</t>
  </si>
  <si>
    <t>Wonder Woman</t>
  </si>
  <si>
    <t>Bobby Fennell</t>
  </si>
  <si>
    <t>Stampter</t>
  </si>
  <si>
    <t>Tom Passmore</t>
  </si>
  <si>
    <t>Llanthony Holtz Ashe</t>
  </si>
  <si>
    <t>Tuesday's Child</t>
  </si>
  <si>
    <t>Philippa Watkins</t>
  </si>
  <si>
    <t xml:space="preserve">Sapphire </t>
  </si>
  <si>
    <t>Katie Christer</t>
  </si>
  <si>
    <t>Cortynan Ferro</t>
  </si>
  <si>
    <t>Gilles Serbource</t>
  </si>
  <si>
    <t>Curtis</t>
  </si>
  <si>
    <t>Holly Bluck</t>
  </si>
  <si>
    <t>Leo</t>
  </si>
  <si>
    <t>Becky  Ormond</t>
  </si>
  <si>
    <t>Sarah Kellard</t>
  </si>
  <si>
    <t>L</t>
  </si>
  <si>
    <t>Open</t>
  </si>
  <si>
    <t xml:space="preserve">Georgie Williams </t>
  </si>
  <si>
    <t>Funny Money</t>
  </si>
  <si>
    <t>Monmouthshire</t>
  </si>
  <si>
    <t>Kirsty Camm</t>
  </si>
  <si>
    <t>Escobar</t>
  </si>
  <si>
    <t>Berkeley Hunt</t>
  </si>
  <si>
    <t>Emily Pain</t>
  </si>
  <si>
    <t>Evert</t>
  </si>
  <si>
    <t>Lucy Taylor</t>
  </si>
  <si>
    <t>Brendonhill Symbol</t>
  </si>
  <si>
    <t>Wild Rose III</t>
  </si>
  <si>
    <t xml:space="preserve">Amber Wild </t>
  </si>
  <si>
    <t>Letterlough Captain Pyed</t>
  </si>
  <si>
    <t>Cotswold</t>
  </si>
  <si>
    <t xml:space="preserve">Rachel Lade </t>
  </si>
  <si>
    <t>Dutch Shamrock</t>
  </si>
  <si>
    <t xml:space="preserve">Ellie Bliss </t>
  </si>
  <si>
    <t>Tullabeg Judy</t>
  </si>
  <si>
    <t>Joe Hardwick</t>
  </si>
  <si>
    <t>Mojo Apache</t>
  </si>
  <si>
    <t>Henry Hobby</t>
  </si>
  <si>
    <t>Touch Royale</t>
  </si>
  <si>
    <t>Natasha</t>
  </si>
  <si>
    <t>Nick Holden</t>
  </si>
  <si>
    <t>Sparky</t>
  </si>
  <si>
    <t>Worcestershire</t>
  </si>
  <si>
    <t>Katie Rucker</t>
  </si>
  <si>
    <t>Dassett Zoolander</t>
  </si>
  <si>
    <t>Felicity Smith Maxwell</t>
  </si>
  <si>
    <t>Gilbert</t>
  </si>
  <si>
    <t>Izzy Rucker</t>
  </si>
  <si>
    <t>Minnie Moo</t>
  </si>
  <si>
    <t>Tom Bird</t>
  </si>
  <si>
    <t>Night Fury</t>
  </si>
  <si>
    <t>Amelia James</t>
  </si>
  <si>
    <t>Ech Na Slaibh</t>
  </si>
  <si>
    <t>Beaufort</t>
  </si>
  <si>
    <t>Sasha Green</t>
  </si>
  <si>
    <t xml:space="preserve">Diamond Ricardo </t>
  </si>
  <si>
    <t>Clementine Montgomerie</t>
  </si>
  <si>
    <t>Monbeg by Magic</t>
  </si>
  <si>
    <t>Flo Finzi</t>
  </si>
  <si>
    <t>Bonnie</t>
  </si>
  <si>
    <t>Honor McFarlane</t>
  </si>
  <si>
    <t>Strattonstown Nico</t>
  </si>
  <si>
    <t>80 A</t>
  </si>
  <si>
    <t>If in brackets means too fast - circle on board!!</t>
  </si>
  <si>
    <t>Sec A - Senior 80</t>
  </si>
  <si>
    <t>No</t>
  </si>
  <si>
    <t>DR</t>
  </si>
  <si>
    <t>SJ</t>
  </si>
  <si>
    <t>XCT</t>
  </si>
  <si>
    <t>Time</t>
  </si>
  <si>
    <t>XCJ</t>
  </si>
  <si>
    <t>Total</t>
  </si>
  <si>
    <t>Place</t>
  </si>
  <si>
    <t>wd</t>
  </si>
  <si>
    <t>E</t>
  </si>
  <si>
    <t>.</t>
  </si>
  <si>
    <t>0</t>
  </si>
  <si>
    <t>Sec B1 - Senior 80</t>
  </si>
  <si>
    <t>e</t>
  </si>
  <si>
    <t>80 B2</t>
  </si>
  <si>
    <t>Sec B2 - Junior 80</t>
  </si>
  <si>
    <t>80 C</t>
  </si>
  <si>
    <t>Sec C - Unaffiliated 80</t>
  </si>
  <si>
    <t>100+ D</t>
  </si>
  <si>
    <t>Sec D1 - 100+</t>
  </si>
  <si>
    <t>Sec D2 - Unaffiliated 100+</t>
  </si>
  <si>
    <t>100 E1</t>
  </si>
  <si>
    <t>Sec E1 - Senior 100</t>
  </si>
  <si>
    <t xml:space="preserve">Team </t>
  </si>
  <si>
    <t>1st</t>
  </si>
  <si>
    <t>Wd</t>
  </si>
  <si>
    <t>100 E2</t>
  </si>
  <si>
    <t>Sec E2 - Unaffiliated 100</t>
  </si>
  <si>
    <t>90 F</t>
  </si>
  <si>
    <t>Sec F - Senior 90</t>
  </si>
  <si>
    <t>HC</t>
  </si>
  <si>
    <t>90 G</t>
  </si>
  <si>
    <t>Sec G - Unaffiliated 90</t>
  </si>
  <si>
    <t>90 H</t>
  </si>
  <si>
    <t>Sec H - Junior 90</t>
  </si>
  <si>
    <t>Teams (80 S)</t>
  </si>
  <si>
    <t>Senior 80</t>
  </si>
  <si>
    <t>Sec</t>
  </si>
  <si>
    <t>Score</t>
  </si>
  <si>
    <t>Team Score</t>
  </si>
  <si>
    <t>Senior 80 (cont)</t>
  </si>
  <si>
    <t>Teams (90 S)</t>
  </si>
  <si>
    <t>Senior 90</t>
  </si>
  <si>
    <t>Teams (90 J)</t>
  </si>
  <si>
    <t>Junior 90</t>
  </si>
  <si>
    <t>DR (80)</t>
  </si>
  <si>
    <t>Percentage</t>
  </si>
  <si>
    <t>Mark</t>
  </si>
  <si>
    <t>Maximum Marks &gt;&gt;</t>
  </si>
  <si>
    <t>SJ (80)</t>
  </si>
  <si>
    <t>Jump</t>
  </si>
  <si>
    <t>XC (80)</t>
  </si>
  <si>
    <t>XCT (80)</t>
  </si>
  <si>
    <t>Optimum Time &gt;&gt;</t>
  </si>
  <si>
    <t>DR (100+)</t>
  </si>
  <si>
    <t>SJ (100+)</t>
  </si>
  <si>
    <t>DR (100)</t>
  </si>
  <si>
    <t>SJ (100)</t>
  </si>
  <si>
    <t>0
5</t>
  </si>
  <si>
    <t>XC (100)</t>
  </si>
  <si>
    <t>XCT (100)</t>
  </si>
  <si>
    <t>DR (90)</t>
  </si>
  <si>
    <t>DR Score Master (Print)</t>
  </si>
  <si>
    <t>PC Novice Eventing Test 2013 - marks out of 240</t>
  </si>
  <si>
    <t>PC Intermediate Eventing Test 2015 - marks out of 260</t>
  </si>
  <si>
    <t>PC Open Eventing Test 2010 - marks out of 250</t>
  </si>
  <si>
    <t>XC Times Master (Print)</t>
  </si>
  <si>
    <t>XC Time Penalties Master</t>
  </si>
  <si>
    <t>Time (mins / secs) &gt;&gt;</t>
  </si>
  <si>
    <t>SJ (90)</t>
  </si>
  <si>
    <t>0
0</t>
  </si>
  <si>
    <t>XC (90)</t>
  </si>
  <si>
    <t>XCT (90)</t>
  </si>
  <si>
    <t>XCT Master (90)</t>
  </si>
  <si>
    <t>XCT Master (100)</t>
  </si>
  <si>
    <t>XCT Master (80)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</si>
</sst>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 &quot;* #,##0.00&quot; &quot;;&quot;-&quot;* #,##0.00&quot; &quot;;&quot; &quot;* &quot;-&quot;??&quot; &quot;"/>
    <numFmt numFmtId="165" formatCode="&quot; &quot;* #,##0&quot; &quot;;&quot;-&quot;* #,##0&quot; &quot;;&quot; &quot;* &quot;-&quot;??&quot; &quot;"/>
    <numFmt numFmtId="166" formatCode="#,##0.0;\(#,##0.0\)"/>
    <numFmt numFmtId="167" formatCode="#,##0.00;\(#,##0.00\)"/>
    <numFmt numFmtId="168" formatCode="#,##0;\(#,##0\)"/>
    <numFmt numFmtId="169" formatCode="&quot; &quot;* #,##0.0000&quot; &quot;;&quot;-&quot;* #,##0.0000&quot; &quot;;&quot; &quot;* &quot;-&quot;??&quot; &quot;"/>
    <numFmt numFmtId="170" formatCode="&quot; &quot;* #,##0.0&quot; &quot;;&quot;-&quot;* #,##0.0&quot; &quot;;&quot; &quot;* &quot;-&quot;??&quot; &quot;"/>
    <numFmt numFmtId="171" formatCode="0.0%"/>
    <numFmt numFmtId="172" formatCode="h:mm:ss&quot; &quot;AM/PM"/>
  </numFmts>
  <fonts count="11" x14ac:knownFonts="1">
    <font>
      <sz val="11"/>
      <color indexed="8"/>
      <name val="Calibri"/>
    </font>
    <font>
      <sz val="12"/>
      <color indexed="8"/>
      <name val="Calibri"/>
    </font>
    <font>
      <sz val="14"/>
      <color indexed="8"/>
      <name val="Calibri"/>
    </font>
    <font>
      <u/>
      <sz val="12"/>
      <color indexed="11"/>
      <name val="Calibri"/>
    </font>
    <font>
      <sz val="11"/>
      <color indexed="8"/>
      <name val="Arial"/>
    </font>
    <font>
      <b/>
      <u/>
      <sz val="20"/>
      <color indexed="8"/>
      <name val="Arial"/>
    </font>
    <font>
      <sz val="11"/>
      <color indexed="16"/>
      <name val="Arial"/>
    </font>
    <font>
      <b/>
      <u/>
      <sz val="16"/>
      <color indexed="8"/>
      <name val="Arial"/>
    </font>
    <font>
      <b/>
      <sz val="11"/>
      <color indexed="8"/>
      <name val="Arial"/>
    </font>
    <font>
      <b/>
      <sz val="18"/>
      <color indexed="8"/>
      <name val="Arial"/>
    </font>
    <font>
      <b/>
      <sz val="11"/>
      <color indexed="8"/>
      <name val="Calibri"/>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s>
  <borders count="48">
    <border>
      <left/>
      <right/>
      <top/>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13"/>
      </left>
      <right style="thin">
        <color indexed="8"/>
      </right>
      <top style="thin">
        <color indexed="8"/>
      </top>
      <bottom style="thin">
        <color indexed="13"/>
      </bottom>
      <diagonal/>
    </border>
    <border>
      <left style="thin">
        <color indexed="8"/>
      </left>
      <right style="thin">
        <color indexed="13"/>
      </right>
      <top style="thin">
        <color indexed="8"/>
      </top>
      <bottom style="thin">
        <color indexed="13"/>
      </bottom>
      <diagonal/>
    </border>
    <border>
      <left style="thin">
        <color indexed="8"/>
      </left>
      <right style="thin">
        <color indexed="13"/>
      </right>
      <top style="thin">
        <color indexed="13"/>
      </top>
      <bottom style="thin">
        <color indexed="8"/>
      </bottom>
      <diagonal/>
    </border>
    <border>
      <left style="thin">
        <color indexed="8"/>
      </left>
      <right style="thin">
        <color indexed="13"/>
      </right>
      <top style="thin">
        <color indexed="13"/>
      </top>
      <bottom style="thin">
        <color indexed="13"/>
      </bottom>
      <diagonal/>
    </border>
    <border>
      <left style="thin">
        <color indexed="8"/>
      </left>
      <right style="medium">
        <color indexed="8"/>
      </right>
      <top style="thin">
        <color indexed="8"/>
      </top>
      <bottom style="thin">
        <color indexed="8"/>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style="thin">
        <color indexed="8"/>
      </bottom>
      <diagonal/>
    </border>
    <border>
      <left/>
      <right/>
      <top/>
      <bottom style="thin">
        <color indexed="8"/>
      </bottom>
      <diagonal/>
    </border>
    <border>
      <left/>
      <right style="thin">
        <color indexed="13"/>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13"/>
      </left>
      <right/>
      <top style="thin">
        <color indexed="8"/>
      </top>
      <bottom style="thin">
        <color indexed="8"/>
      </bottom>
      <diagonal/>
    </border>
    <border>
      <left/>
      <right/>
      <top style="thin">
        <color indexed="8"/>
      </top>
      <bottom style="thin">
        <color indexed="8"/>
      </bottom>
      <diagonal/>
    </border>
    <border>
      <left/>
      <right style="thin">
        <color indexed="13"/>
      </right>
      <top style="thin">
        <color indexed="8"/>
      </top>
      <bottom style="thin">
        <color indexed="8"/>
      </bottom>
      <diagonal/>
    </border>
    <border>
      <left style="thin">
        <color indexed="13"/>
      </left>
      <right/>
      <top style="thin">
        <color indexed="8"/>
      </top>
      <bottom/>
      <diagonal/>
    </border>
    <border>
      <left/>
      <right/>
      <top style="thin">
        <color indexed="8"/>
      </top>
      <bottom/>
      <diagonal/>
    </border>
    <border>
      <left/>
      <right style="thin">
        <color indexed="13"/>
      </right>
      <top style="thin">
        <color indexed="8"/>
      </top>
      <bottom/>
      <diagonal/>
    </border>
    <border>
      <left style="thin">
        <color indexed="13"/>
      </left>
      <right/>
      <top/>
      <bottom/>
      <diagonal/>
    </border>
    <border>
      <left/>
      <right/>
      <top/>
      <bottom/>
      <diagonal/>
    </border>
    <border>
      <left/>
      <right style="thin">
        <color indexed="13"/>
      </right>
      <top/>
      <bottom/>
      <diagonal/>
    </border>
    <border>
      <left style="thin">
        <color indexed="13"/>
      </left>
      <right/>
      <top style="thin">
        <color indexed="8"/>
      </top>
      <bottom style="thin">
        <color indexed="13"/>
      </bottom>
      <diagonal/>
    </border>
    <border>
      <left/>
      <right/>
      <top style="thin">
        <color indexed="8"/>
      </top>
      <bottom style="thin">
        <color indexed="13"/>
      </bottom>
      <diagonal/>
    </border>
    <border>
      <left/>
      <right style="thin">
        <color indexed="13"/>
      </right>
      <top style="thin">
        <color indexed="8"/>
      </top>
      <bottom style="thin">
        <color indexed="13"/>
      </bottom>
      <diagonal/>
    </border>
    <border>
      <left style="thin">
        <color indexed="13"/>
      </left>
      <right style="thin">
        <color indexed="13"/>
      </right>
      <top style="thin">
        <color indexed="13"/>
      </top>
      <bottom/>
      <diagonal/>
    </border>
    <border>
      <left style="thin">
        <color indexed="13"/>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top/>
      <bottom style="thin">
        <color indexed="13"/>
      </bottom>
      <diagonal/>
    </border>
    <border>
      <left/>
      <right/>
      <top/>
      <bottom style="thin">
        <color indexed="13"/>
      </bottom>
      <diagonal/>
    </border>
    <border>
      <left style="thin">
        <color indexed="8"/>
      </left>
      <right style="thin">
        <color indexed="8"/>
      </right>
      <top style="thin">
        <color indexed="13"/>
      </top>
      <bottom style="thin">
        <color indexed="13"/>
      </bottom>
      <diagonal/>
    </border>
    <border>
      <left style="thin">
        <color indexed="13"/>
      </left>
      <right style="medium">
        <color indexed="8"/>
      </right>
      <top style="thin">
        <color indexed="13"/>
      </top>
      <bottom style="thin">
        <color indexed="13"/>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style="thin">
        <color indexed="13"/>
      </right>
      <top style="thin">
        <color indexed="13"/>
      </top>
      <bottom style="thin">
        <color indexed="13"/>
      </bottom>
      <diagonal/>
    </border>
    <border>
      <left style="thin">
        <color indexed="13"/>
      </left>
      <right style="thin">
        <color indexed="13"/>
      </right>
      <top style="medium">
        <color indexed="8"/>
      </top>
      <bottom style="thin">
        <color indexed="8"/>
      </bottom>
      <diagonal/>
    </border>
    <border>
      <left style="thin">
        <color indexed="13"/>
      </left>
      <right style="thin">
        <color indexed="13"/>
      </right>
      <top style="medium">
        <color indexed="8"/>
      </top>
      <bottom style="thin">
        <color indexed="13"/>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applyNumberFormat="0" applyFill="0" applyBorder="0" applyProtection="0"/>
  </cellStyleXfs>
  <cellXfs count="187">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49" fontId="0" fillId="4" borderId="1" xfId="0" applyNumberFormat="1" applyFont="1" applyFill="1" applyBorder="1" applyAlignment="1"/>
    <xf numFmtId="0" fontId="0" fillId="4" borderId="2" xfId="0" applyNumberFormat="1" applyFont="1" applyFill="1" applyBorder="1" applyAlignment="1"/>
    <xf numFmtId="49" fontId="0" fillId="4" borderId="2" xfId="0" applyNumberFormat="1" applyFont="1" applyFill="1" applyBorder="1" applyAlignment="1"/>
    <xf numFmtId="0" fontId="0" fillId="4" borderId="3" xfId="0" applyNumberFormat="1" applyFont="1" applyFill="1" applyBorder="1" applyAlignment="1"/>
    <xf numFmtId="49" fontId="0" fillId="4" borderId="3" xfId="0" applyNumberFormat="1" applyFont="1" applyFill="1" applyBorder="1" applyAlignment="1"/>
    <xf numFmtId="0" fontId="0" fillId="4" borderId="3" xfId="0" applyFont="1" applyFill="1" applyBorder="1" applyAlignment="1"/>
    <xf numFmtId="0" fontId="0" fillId="0" borderId="0" xfId="0" applyNumberFormat="1" applyFont="1" applyAlignment="1"/>
    <xf numFmtId="164" fontId="4" fillId="4" borderId="3" xfId="0" applyNumberFormat="1" applyFont="1" applyFill="1" applyBorder="1" applyAlignment="1">
      <alignment horizontal="center"/>
    </xf>
    <xf numFmtId="49" fontId="5" fillId="4" borderId="3" xfId="0" applyNumberFormat="1" applyFont="1" applyFill="1" applyBorder="1" applyAlignment="1">
      <alignment horizontal="left"/>
    </xf>
    <xf numFmtId="0" fontId="0" fillId="4" borderId="1" xfId="0" applyFont="1" applyFill="1" applyBorder="1" applyAlignment="1"/>
    <xf numFmtId="164" fontId="4" fillId="4" borderId="1" xfId="0" applyNumberFormat="1" applyFont="1" applyFill="1" applyBorder="1" applyAlignment="1">
      <alignment horizontal="center"/>
    </xf>
    <xf numFmtId="49" fontId="0" fillId="4" borderId="4" xfId="0" applyNumberFormat="1" applyFont="1" applyFill="1" applyBorder="1" applyAlignment="1"/>
    <xf numFmtId="0" fontId="0" fillId="4" borderId="4" xfId="0" applyNumberFormat="1" applyFont="1" applyFill="1" applyBorder="1" applyAlignment="1"/>
    <xf numFmtId="49" fontId="0" fillId="4" borderId="4" xfId="0" applyNumberFormat="1" applyFont="1" applyFill="1" applyBorder="1" applyAlignment="1">
      <alignment vertical="center" wrapText="1"/>
    </xf>
    <xf numFmtId="164" fontId="0" fillId="4" borderId="4" xfId="0" applyNumberFormat="1" applyFont="1" applyFill="1" applyBorder="1" applyAlignment="1"/>
    <xf numFmtId="165" fontId="0" fillId="4" borderId="4" xfId="0" applyNumberFormat="1" applyFont="1" applyFill="1" applyBorder="1" applyAlignment="1"/>
    <xf numFmtId="0" fontId="0" fillId="4" borderId="2" xfId="0" applyFont="1" applyFill="1" applyBorder="1" applyAlignment="1"/>
    <xf numFmtId="0" fontId="0" fillId="0" borderId="0" xfId="0" applyNumberFormat="1" applyFont="1" applyAlignment="1"/>
    <xf numFmtId="0" fontId="0" fillId="4" borderId="4" xfId="0" applyNumberFormat="1" applyFont="1" applyFill="1" applyBorder="1" applyAlignment="1">
      <alignment vertical="center" wrapText="1"/>
    </xf>
    <xf numFmtId="0" fontId="0" fillId="4" borderId="5" xfId="0" applyFont="1" applyFill="1" applyBorder="1" applyAlignment="1"/>
    <xf numFmtId="49" fontId="0" fillId="4" borderId="4" xfId="0" applyNumberFormat="1" applyFont="1" applyFill="1" applyBorder="1" applyAlignment="1">
      <alignment vertical="center"/>
    </xf>
    <xf numFmtId="0" fontId="0" fillId="4" borderId="6" xfId="0" applyFont="1" applyFill="1" applyBorder="1" applyAlignment="1"/>
    <xf numFmtId="164" fontId="0" fillId="4" borderId="4" xfId="0" applyNumberFormat="1" applyFont="1" applyFill="1" applyBorder="1" applyAlignment="1">
      <alignment vertical="center"/>
    </xf>
    <xf numFmtId="0" fontId="0" fillId="0" borderId="0" xfId="0" applyNumberFormat="1" applyFont="1" applyAlignment="1"/>
    <xf numFmtId="164" fontId="0" fillId="4" borderId="7" xfId="0" applyNumberFormat="1" applyFont="1" applyFill="1" applyBorder="1" applyAlignment="1"/>
    <xf numFmtId="164" fontId="0" fillId="4" borderId="6" xfId="0" applyNumberFormat="1" applyFont="1" applyFill="1" applyBorder="1" applyAlignment="1"/>
    <xf numFmtId="164" fontId="0" fillId="4" borderId="8" xfId="0" applyNumberFormat="1" applyFont="1" applyFill="1" applyBorder="1" applyAlignment="1"/>
    <xf numFmtId="0" fontId="0" fillId="0" borderId="0" xfId="0" applyNumberFormat="1" applyFont="1" applyAlignment="1"/>
    <xf numFmtId="0" fontId="0" fillId="0" borderId="0" xfId="0" applyNumberFormat="1" applyFont="1" applyAlignment="1"/>
    <xf numFmtId="0" fontId="0" fillId="4" borderId="4" xfId="0" applyFont="1" applyFill="1" applyBorder="1" applyAlignment="1">
      <alignment vertical="center" wrapText="1"/>
    </xf>
    <xf numFmtId="0" fontId="0" fillId="4" borderId="4" xfId="0" applyFont="1" applyFill="1" applyBorder="1" applyAlignment="1"/>
    <xf numFmtId="0" fontId="0" fillId="0" borderId="0" xfId="0" applyNumberFormat="1" applyFont="1" applyAlignment="1"/>
    <xf numFmtId="0" fontId="0" fillId="5" borderId="4" xfId="0" applyNumberFormat="1" applyFont="1" applyFill="1" applyBorder="1" applyAlignment="1">
      <alignment vertical="center"/>
    </xf>
    <xf numFmtId="49" fontId="0" fillId="5" borderId="4" xfId="0" applyNumberFormat="1" applyFont="1" applyFill="1" applyBorder="1" applyAlignment="1">
      <alignment vertical="center" wrapText="1"/>
    </xf>
    <xf numFmtId="164" fontId="0" fillId="5" borderId="4" xfId="0" applyNumberFormat="1" applyFont="1" applyFill="1" applyBorder="1" applyAlignment="1">
      <alignment vertical="center"/>
    </xf>
    <xf numFmtId="49" fontId="0" fillId="5" borderId="4" xfId="0" applyNumberFormat="1" applyFont="1" applyFill="1" applyBorder="1" applyAlignment="1">
      <alignment vertical="center"/>
    </xf>
    <xf numFmtId="0" fontId="0" fillId="5" borderId="9" xfId="0" applyFont="1" applyFill="1" applyBorder="1" applyAlignment="1">
      <alignment vertical="center"/>
    </xf>
    <xf numFmtId="49" fontId="0" fillId="5" borderId="9" xfId="0" applyNumberFormat="1" applyFont="1" applyFill="1" applyBorder="1" applyAlignment="1">
      <alignment vertical="center"/>
    </xf>
    <xf numFmtId="0" fontId="0" fillId="6" borderId="9" xfId="0" applyFont="1" applyFill="1" applyBorder="1" applyAlignment="1">
      <alignment vertical="center"/>
    </xf>
    <xf numFmtId="0" fontId="0" fillId="6" borderId="4" xfId="0" applyFont="1" applyFill="1" applyBorder="1" applyAlignment="1">
      <alignment vertical="center"/>
    </xf>
    <xf numFmtId="0" fontId="0" fillId="0" borderId="0" xfId="0" applyNumberFormat="1" applyFont="1" applyAlignment="1"/>
    <xf numFmtId="49" fontId="6" fillId="4" borderId="4" xfId="0" applyNumberFormat="1" applyFont="1" applyFill="1" applyBorder="1" applyAlignment="1">
      <alignment horizontal="center" vertical="center" wrapText="1"/>
    </xf>
    <xf numFmtId="0" fontId="0" fillId="0" borderId="0" xfId="0" applyNumberFormat="1" applyFont="1" applyAlignment="1"/>
    <xf numFmtId="0" fontId="0" fillId="4" borderId="1" xfId="0" applyNumberFormat="1" applyFont="1" applyFill="1" applyBorder="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4" borderId="10" xfId="0" applyFont="1" applyFill="1" applyBorder="1" applyAlignment="1"/>
    <xf numFmtId="0" fontId="0" fillId="4" borderId="11" xfId="0" applyFont="1" applyFill="1" applyBorder="1" applyAlignment="1"/>
    <xf numFmtId="49" fontId="7" fillId="4" borderId="11" xfId="0" applyNumberFormat="1" applyFont="1" applyFill="1" applyBorder="1" applyAlignment="1">
      <alignment horizontal="center"/>
    </xf>
    <xf numFmtId="0" fontId="0" fillId="4" borderId="12" xfId="0" applyFont="1" applyFill="1" applyBorder="1" applyAlignment="1"/>
    <xf numFmtId="0" fontId="0" fillId="4" borderId="13" xfId="0" applyFont="1" applyFill="1" applyBorder="1" applyAlignment="1"/>
    <xf numFmtId="0" fontId="0" fillId="4" borderId="14" xfId="0" applyFont="1" applyFill="1" applyBorder="1" applyAlignment="1"/>
    <xf numFmtId="0" fontId="0" fillId="4" borderId="15" xfId="0" applyFont="1" applyFill="1" applyBorder="1" applyAlignment="1"/>
    <xf numFmtId="49" fontId="8" fillId="4" borderId="4" xfId="0" applyNumberFormat="1" applyFont="1" applyFill="1" applyBorder="1" applyAlignment="1">
      <alignment horizontal="center"/>
    </xf>
    <xf numFmtId="0" fontId="8" fillId="4" borderId="4" xfId="0" applyFont="1" applyFill="1" applyBorder="1" applyAlignment="1">
      <alignment horizontal="center"/>
    </xf>
    <xf numFmtId="166" fontId="0" fillId="4" borderId="4" xfId="0" applyNumberFormat="1" applyFont="1" applyFill="1" applyBorder="1" applyAlignment="1"/>
    <xf numFmtId="49" fontId="4" fillId="4" borderId="4" xfId="0" applyNumberFormat="1" applyFont="1" applyFill="1" applyBorder="1" applyAlignment="1">
      <alignment horizontal="center"/>
    </xf>
    <xf numFmtId="167" fontId="4" fillId="4" borderId="4" xfId="0" applyNumberFormat="1" applyFont="1" applyFill="1" applyBorder="1" applyAlignment="1">
      <alignment horizontal="center"/>
    </xf>
    <xf numFmtId="168" fontId="4" fillId="4" borderId="4" xfId="0" applyNumberFormat="1" applyFont="1" applyFill="1" applyBorder="1" applyAlignment="1">
      <alignment horizontal="center"/>
    </xf>
    <xf numFmtId="166" fontId="8" fillId="4" borderId="16" xfId="0" applyNumberFormat="1" applyFont="1" applyFill="1" applyBorder="1" applyAlignment="1">
      <alignment horizontal="center" vertical="center"/>
    </xf>
    <xf numFmtId="168" fontId="8" fillId="4" borderId="16" xfId="0" applyNumberFormat="1" applyFont="1" applyFill="1" applyBorder="1" applyAlignment="1">
      <alignment horizontal="center" vertical="center"/>
    </xf>
    <xf numFmtId="166" fontId="9" fillId="4" borderId="17" xfId="0" applyNumberFormat="1" applyFont="1" applyFill="1" applyBorder="1" applyAlignment="1">
      <alignment vertical="center"/>
    </xf>
    <xf numFmtId="166" fontId="9" fillId="4" borderId="18" xfId="0" applyNumberFormat="1" applyFont="1" applyFill="1" applyBorder="1" applyAlignment="1">
      <alignment vertical="center"/>
    </xf>
    <xf numFmtId="0" fontId="0" fillId="4" borderId="19" xfId="0" applyFont="1" applyFill="1" applyBorder="1" applyAlignment="1"/>
    <xf numFmtId="49" fontId="0" fillId="4" borderId="20" xfId="0" applyNumberFormat="1" applyFont="1" applyFill="1" applyBorder="1" applyAlignment="1"/>
    <xf numFmtId="49" fontId="4" fillId="4" borderId="20" xfId="0" applyNumberFormat="1" applyFont="1" applyFill="1" applyBorder="1" applyAlignment="1">
      <alignment horizontal="center"/>
    </xf>
    <xf numFmtId="167" fontId="0" fillId="4" borderId="20" xfId="0" applyNumberFormat="1" applyFont="1" applyFill="1" applyBorder="1" applyAlignment="1"/>
    <xf numFmtId="0" fontId="0" fillId="4" borderId="20" xfId="0" applyFont="1" applyFill="1" applyBorder="1" applyAlignment="1"/>
    <xf numFmtId="0" fontId="8" fillId="4" borderId="20" xfId="0" applyFont="1" applyFill="1" applyBorder="1" applyAlignment="1"/>
    <xf numFmtId="0" fontId="8" fillId="4" borderId="21" xfId="0" applyFont="1" applyFill="1" applyBorder="1" applyAlignment="1"/>
    <xf numFmtId="49" fontId="8" fillId="4" borderId="16" xfId="0" applyNumberFormat="1" applyFont="1" applyFill="1" applyBorder="1" applyAlignment="1">
      <alignment horizontal="center" vertical="center"/>
    </xf>
    <xf numFmtId="165" fontId="0" fillId="4" borderId="22" xfId="0" applyNumberFormat="1" applyFont="1" applyFill="1" applyBorder="1" applyAlignment="1"/>
    <xf numFmtId="0" fontId="0" fillId="4" borderId="23" xfId="0" applyFont="1" applyFill="1" applyBorder="1" applyAlignment="1"/>
    <xf numFmtId="166" fontId="0" fillId="4" borderId="23" xfId="0" applyNumberFormat="1" applyFont="1" applyFill="1" applyBorder="1" applyAlignment="1"/>
    <xf numFmtId="166" fontId="4" fillId="4" borderId="23" xfId="0" applyNumberFormat="1" applyFont="1" applyFill="1" applyBorder="1" applyAlignment="1">
      <alignment horizontal="center"/>
    </xf>
    <xf numFmtId="168" fontId="4" fillId="4" borderId="23" xfId="0" applyNumberFormat="1" applyFont="1" applyFill="1" applyBorder="1" applyAlignment="1">
      <alignment horizontal="center"/>
    </xf>
    <xf numFmtId="166" fontId="9" fillId="4" borderId="23" xfId="0" applyNumberFormat="1" applyFont="1" applyFill="1" applyBorder="1" applyAlignment="1">
      <alignment vertical="center"/>
    </xf>
    <xf numFmtId="166" fontId="9" fillId="4" borderId="24" xfId="0" applyNumberFormat="1" applyFont="1" applyFill="1" applyBorder="1" applyAlignment="1">
      <alignment vertical="center"/>
    </xf>
    <xf numFmtId="0" fontId="0" fillId="4" borderId="25" xfId="0" applyFont="1" applyFill="1" applyBorder="1" applyAlignment="1"/>
    <xf numFmtId="0" fontId="0" fillId="4" borderId="26" xfId="0" applyFont="1" applyFill="1" applyBorder="1" applyAlignment="1"/>
    <xf numFmtId="49" fontId="7" fillId="4" borderId="26" xfId="0" applyNumberFormat="1" applyFont="1" applyFill="1" applyBorder="1" applyAlignment="1">
      <alignment horizontal="center"/>
    </xf>
    <xf numFmtId="49" fontId="0" fillId="4" borderId="26" xfId="0" applyNumberFormat="1" applyFont="1" applyFill="1" applyBorder="1" applyAlignment="1"/>
    <xf numFmtId="0" fontId="0" fillId="4" borderId="27" xfId="0" applyFont="1" applyFill="1" applyBorder="1" applyAlignment="1"/>
    <xf numFmtId="49" fontId="0" fillId="4" borderId="14" xfId="0" applyNumberFormat="1" applyFont="1" applyFill="1" applyBorder="1" applyAlignment="1"/>
    <xf numFmtId="0" fontId="0" fillId="4" borderId="28" xfId="0" applyFont="1" applyFill="1" applyBorder="1" applyAlignment="1"/>
    <xf numFmtId="49" fontId="0" fillId="4" borderId="29" xfId="0" applyNumberFormat="1" applyFont="1" applyFill="1" applyBorder="1" applyAlignment="1"/>
    <xf numFmtId="49" fontId="4" fillId="4" borderId="29" xfId="0" applyNumberFormat="1" applyFont="1" applyFill="1" applyBorder="1" applyAlignment="1">
      <alignment horizontal="center"/>
    </xf>
    <xf numFmtId="0" fontId="0" fillId="4" borderId="29" xfId="0" applyFont="1" applyFill="1" applyBorder="1" applyAlignment="1"/>
    <xf numFmtId="0" fontId="8" fillId="4" borderId="29" xfId="0" applyFont="1" applyFill="1" applyBorder="1" applyAlignment="1"/>
    <xf numFmtId="0" fontId="8" fillId="4" borderId="30" xfId="0" applyFont="1" applyFill="1" applyBorder="1" applyAlignment="1"/>
    <xf numFmtId="0" fontId="0" fillId="0" borderId="0" xfId="0" applyNumberFormat="1" applyFont="1" applyAlignment="1"/>
    <xf numFmtId="166" fontId="4" fillId="4" borderId="4" xfId="0" applyNumberFormat="1" applyFont="1" applyFill="1" applyBorder="1" applyAlignment="1">
      <alignment horizontal="center"/>
    </xf>
    <xf numFmtId="166" fontId="4" fillId="4" borderId="20" xfId="0" applyNumberFormat="1" applyFont="1" applyFill="1" applyBorder="1" applyAlignment="1">
      <alignment horizontal="center"/>
    </xf>
    <xf numFmtId="0" fontId="0" fillId="0" borderId="0" xfId="0" applyNumberFormat="1" applyFont="1" applyAlignment="1"/>
    <xf numFmtId="166" fontId="4" fillId="4" borderId="29" xfId="0" applyNumberFormat="1" applyFont="1" applyFill="1" applyBorder="1" applyAlignment="1">
      <alignment horizontal="center"/>
    </xf>
    <xf numFmtId="0" fontId="0" fillId="0" borderId="0" xfId="0" applyNumberFormat="1" applyFont="1" applyAlignment="1"/>
    <xf numFmtId="49" fontId="10" fillId="4" borderId="31" xfId="0" applyNumberFormat="1" applyFont="1" applyFill="1" applyBorder="1" applyAlignment="1">
      <alignment horizontal="center"/>
    </xf>
    <xf numFmtId="49" fontId="10" fillId="4" borderId="3" xfId="0" applyNumberFormat="1" applyFont="1" applyFill="1" applyBorder="1" applyAlignment="1">
      <alignment horizontal="center"/>
    </xf>
    <xf numFmtId="0" fontId="0" fillId="0" borderId="32" xfId="0" applyFont="1" applyBorder="1" applyAlignment="1"/>
    <xf numFmtId="49" fontId="0" fillId="5" borderId="11" xfId="0" applyNumberFormat="1" applyFont="1" applyFill="1" applyBorder="1" applyAlignment="1"/>
    <xf numFmtId="165" fontId="0" fillId="5" borderId="12" xfId="0" applyNumberFormat="1" applyFont="1" applyFill="1" applyBorder="1" applyAlignment="1"/>
    <xf numFmtId="0" fontId="0" fillId="7" borderId="25" xfId="0" applyNumberFormat="1" applyFont="1" applyFill="1" applyBorder="1" applyAlignment="1"/>
    <xf numFmtId="164" fontId="0" fillId="7" borderId="26" xfId="0" applyNumberFormat="1" applyFont="1" applyFill="1" applyBorder="1" applyAlignment="1"/>
    <xf numFmtId="169" fontId="0" fillId="4" borderId="33" xfId="0" applyNumberFormat="1" applyFont="1" applyFill="1" applyBorder="1" applyAlignment="1"/>
    <xf numFmtId="164" fontId="0" fillId="4" borderId="3" xfId="0" applyNumberFormat="1" applyFont="1" applyFill="1" applyBorder="1" applyAlignment="1"/>
    <xf numFmtId="0" fontId="0" fillId="0" borderId="3" xfId="0" applyFont="1" applyBorder="1" applyAlignment="1"/>
    <xf numFmtId="0" fontId="0" fillId="0" borderId="34" xfId="0" applyFont="1" applyBorder="1" applyAlignment="1"/>
    <xf numFmtId="0" fontId="0" fillId="7" borderId="25" xfId="0" applyFont="1" applyFill="1" applyBorder="1" applyAlignment="1"/>
    <xf numFmtId="0" fontId="0" fillId="7" borderId="35" xfId="0" applyFont="1" applyFill="1" applyBorder="1" applyAlignment="1"/>
    <xf numFmtId="164" fontId="0" fillId="7" borderId="36" xfId="0" applyNumberFormat="1" applyFont="1" applyFill="1" applyBorder="1" applyAlignment="1"/>
    <xf numFmtId="0" fontId="0" fillId="0" borderId="0" xfId="0" applyNumberFormat="1" applyFont="1" applyAlignment="1"/>
    <xf numFmtId="165" fontId="0" fillId="7" borderId="25" xfId="0" applyNumberFormat="1" applyFont="1" applyFill="1" applyBorder="1" applyAlignment="1"/>
    <xf numFmtId="165" fontId="0" fillId="7" borderId="26" xfId="0" applyNumberFormat="1" applyFont="1" applyFill="1" applyBorder="1" applyAlignment="1"/>
    <xf numFmtId="165" fontId="0" fillId="4" borderId="33" xfId="0" applyNumberFormat="1" applyFont="1" applyFill="1" applyBorder="1" applyAlignment="1"/>
    <xf numFmtId="49" fontId="0" fillId="7" borderId="26" xfId="0" applyNumberFormat="1" applyFont="1" applyFill="1" applyBorder="1" applyAlignment="1"/>
    <xf numFmtId="49" fontId="0" fillId="4" borderId="33" xfId="0" applyNumberFormat="1" applyFont="1" applyFill="1" applyBorder="1" applyAlignment="1"/>
    <xf numFmtId="165" fontId="0" fillId="7" borderId="35" xfId="0" applyNumberFormat="1" applyFont="1" applyFill="1" applyBorder="1" applyAlignment="1"/>
    <xf numFmtId="165" fontId="0" fillId="7" borderId="36" xfId="0" applyNumberFormat="1" applyFont="1" applyFill="1" applyBorder="1" applyAlignment="1"/>
    <xf numFmtId="0" fontId="0" fillId="0" borderId="0" xfId="0" applyNumberFormat="1" applyFont="1" applyAlignment="1"/>
    <xf numFmtId="0" fontId="0" fillId="0" borderId="33" xfId="0" applyFont="1" applyBorder="1" applyAlignment="1"/>
    <xf numFmtId="0" fontId="0" fillId="0" borderId="0" xfId="0" applyNumberFormat="1" applyFont="1" applyAlignment="1"/>
    <xf numFmtId="49" fontId="10" fillId="5" borderId="11" xfId="0" applyNumberFormat="1" applyFont="1" applyFill="1" applyBorder="1" applyAlignment="1"/>
    <xf numFmtId="164" fontId="10" fillId="5" borderId="12" xfId="0" applyNumberFormat="1" applyFont="1" applyFill="1" applyBorder="1" applyAlignment="1"/>
    <xf numFmtId="165" fontId="0" fillId="0" borderId="33" xfId="0" applyNumberFormat="1" applyFont="1" applyBorder="1" applyAlignment="1"/>
    <xf numFmtId="166" fontId="0" fillId="0" borderId="3" xfId="0" applyNumberFormat="1" applyFont="1" applyBorder="1" applyAlignment="1">
      <alignment horizontal="center"/>
    </xf>
    <xf numFmtId="0" fontId="0" fillId="0" borderId="3" xfId="0" applyFont="1" applyBorder="1" applyAlignment="1">
      <alignment horizontal="center"/>
    </xf>
    <xf numFmtId="0" fontId="0" fillId="0" borderId="0" xfId="0" applyNumberFormat="1" applyFont="1" applyAlignment="1"/>
    <xf numFmtId="170" fontId="0" fillId="7" borderId="26" xfId="0" applyNumberFormat="1" applyFont="1" applyFill="1" applyBorder="1" applyAlignment="1"/>
    <xf numFmtId="171" fontId="0" fillId="4" borderId="33" xfId="0" applyNumberFormat="1" applyFont="1" applyFill="1" applyBorder="1" applyAlignment="1"/>
    <xf numFmtId="170" fontId="0" fillId="4" borderId="3" xfId="0" applyNumberFormat="1" applyFont="1" applyFill="1" applyBorder="1" applyAlignment="1"/>
    <xf numFmtId="170" fontId="0" fillId="7" borderId="36" xfId="0" applyNumberFormat="1" applyFont="1" applyFill="1" applyBorder="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49" fontId="0" fillId="7" borderId="26" xfId="0" applyNumberFormat="1" applyFont="1" applyFill="1" applyBorder="1" applyAlignment="1">
      <alignment wrapText="1"/>
    </xf>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49" fontId="7" fillId="4" borderId="3" xfId="0" applyNumberFormat="1" applyFont="1" applyFill="1" applyBorder="1" applyAlignment="1"/>
    <xf numFmtId="0" fontId="4" fillId="4" borderId="4" xfId="0" applyNumberFormat="1" applyFont="1" applyFill="1" applyBorder="1" applyAlignment="1">
      <alignment horizontal="center"/>
    </xf>
    <xf numFmtId="170" fontId="0" fillId="4" borderId="4" xfId="0" applyNumberFormat="1" applyFont="1" applyFill="1" applyBorder="1" applyAlignment="1"/>
    <xf numFmtId="0" fontId="0" fillId="4" borderId="37" xfId="0" applyFont="1" applyFill="1" applyBorder="1" applyAlignment="1"/>
    <xf numFmtId="0" fontId="0" fillId="0" borderId="0" xfId="0" applyNumberFormat="1" applyFont="1" applyAlignment="1"/>
    <xf numFmtId="0" fontId="0" fillId="4" borderId="38" xfId="0" applyFont="1" applyFill="1" applyBorder="1" applyAlignment="1"/>
    <xf numFmtId="49" fontId="8" fillId="4" borderId="39" xfId="0" applyNumberFormat="1" applyFont="1" applyFill="1" applyBorder="1" applyAlignment="1"/>
    <xf numFmtId="0" fontId="8" fillId="4" borderId="40" xfId="0" applyFont="1" applyFill="1" applyBorder="1" applyAlignment="1"/>
    <xf numFmtId="0" fontId="8" fillId="4" borderId="40" xfId="0" applyNumberFormat="1" applyFont="1" applyFill="1" applyBorder="1" applyAlignment="1"/>
    <xf numFmtId="0" fontId="8" fillId="4" borderId="41" xfId="0" applyNumberFormat="1" applyFont="1" applyFill="1" applyBorder="1" applyAlignment="1"/>
    <xf numFmtId="0" fontId="0" fillId="4" borderId="42" xfId="0" applyFont="1" applyFill="1" applyBorder="1" applyAlignment="1"/>
    <xf numFmtId="0" fontId="0" fillId="4" borderId="43" xfId="0" applyFont="1" applyFill="1" applyBorder="1" applyAlignment="1"/>
    <xf numFmtId="0" fontId="0" fillId="4" borderId="44" xfId="0" applyFont="1" applyFill="1" applyBorder="1" applyAlignment="1"/>
    <xf numFmtId="164" fontId="4" fillId="4" borderId="4" xfId="0" applyNumberFormat="1" applyFont="1" applyFill="1" applyBorder="1" applyAlignment="1">
      <alignment horizontal="center"/>
    </xf>
    <xf numFmtId="0" fontId="0" fillId="4" borderId="8" xfId="0" applyFont="1" applyFill="1" applyBorder="1" applyAlignment="1"/>
    <xf numFmtId="172" fontId="0" fillId="4" borderId="3" xfId="0" applyNumberFormat="1" applyFont="1" applyFill="1" applyBorder="1" applyAlignment="1"/>
    <xf numFmtId="164" fontId="4" fillId="7" borderId="4" xfId="0" applyNumberFormat="1" applyFont="1" applyFill="1" applyBorder="1" applyAlignment="1">
      <alignment horizontal="center"/>
    </xf>
    <xf numFmtId="170" fontId="0" fillId="7" borderId="4" xfId="0" applyNumberFormat="1" applyFont="1" applyFill="1" applyBorder="1" applyAlignment="1"/>
    <xf numFmtId="0" fontId="0" fillId="0" borderId="0" xfId="0" applyNumberFormat="1" applyFont="1" applyAlignment="1"/>
    <xf numFmtId="0" fontId="0" fillId="7" borderId="26" xfId="0" applyNumberFormat="1" applyFont="1" applyFill="1" applyBorder="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49" fontId="8" fillId="7" borderId="45" xfId="0" applyNumberFormat="1" applyFont="1" applyFill="1" applyBorder="1" applyAlignment="1"/>
    <xf numFmtId="0" fontId="8" fillId="7" borderId="46" xfId="0" applyFont="1" applyFill="1" applyBorder="1" applyAlignment="1"/>
    <xf numFmtId="165" fontId="8" fillId="7" borderId="46" xfId="0" applyNumberFormat="1" applyFont="1" applyFill="1" applyBorder="1" applyAlignment="1"/>
    <xf numFmtId="165" fontId="8" fillId="7" borderId="47" xfId="0" applyNumberFormat="1" applyFont="1" applyFill="1" applyBorder="1" applyAlignment="1"/>
    <xf numFmtId="166" fontId="4" fillId="4" borderId="3" xfId="0" applyNumberFormat="1" applyFont="1" applyFill="1" applyBorder="1" applyAlignment="1">
      <alignment horizontal="center"/>
    </xf>
    <xf numFmtId="164" fontId="4" fillId="4" borderId="31" xfId="0" applyNumberFormat="1" applyFont="1" applyFill="1" applyBorder="1" applyAlignment="1">
      <alignment horizontal="center"/>
    </xf>
    <xf numFmtId="166" fontId="4" fillId="4" borderId="31" xfId="0" applyNumberFormat="1" applyFont="1" applyFill="1" applyBorder="1" applyAlignment="1">
      <alignment horizontal="center"/>
    </xf>
    <xf numFmtId="164" fontId="4" fillId="7" borderId="25" xfId="0" applyNumberFormat="1" applyFont="1" applyFill="1" applyBorder="1" applyAlignment="1">
      <alignment horizontal="center"/>
    </xf>
    <xf numFmtId="166" fontId="4" fillId="7" borderId="26" xfId="0" applyNumberFormat="1" applyFont="1" applyFill="1" applyBorder="1" applyAlignment="1">
      <alignment horizontal="center"/>
    </xf>
    <xf numFmtId="0" fontId="0" fillId="4" borderId="33" xfId="0" applyFont="1" applyFill="1" applyBorder="1" applyAlignment="1"/>
    <xf numFmtId="164" fontId="4" fillId="8" borderId="25" xfId="0" applyNumberFormat="1" applyFont="1" applyFill="1" applyBorder="1" applyAlignment="1">
      <alignment horizontal="center"/>
    </xf>
    <xf numFmtId="166" fontId="4" fillId="8" borderId="26" xfId="0" applyNumberFormat="1" applyFont="1" applyFill="1" applyBorder="1" applyAlignment="1">
      <alignment horizontal="center"/>
    </xf>
    <xf numFmtId="164" fontId="4" fillId="4" borderId="34" xfId="0" applyNumberFormat="1" applyFont="1" applyFill="1" applyBorder="1" applyAlignment="1">
      <alignment horizontal="center"/>
    </xf>
    <xf numFmtId="166" fontId="4" fillId="4" borderId="34" xfId="0" applyNumberFormat="1" applyFont="1" applyFill="1" applyBorder="1" applyAlignment="1">
      <alignment horizontal="center"/>
    </xf>
    <xf numFmtId="0" fontId="0" fillId="0" borderId="0" xfId="0" applyNumberFormat="1" applyFont="1" applyAlignment="1"/>
    <xf numFmtId="0" fontId="0" fillId="0" borderId="0" xfId="0" applyNumberFormat="1" applyFont="1" applyAlignment="1"/>
    <xf numFmtId="0" fontId="1" fillId="0" borderId="0" xfId="0" applyFont="1" applyAlignment="1">
      <alignment horizontal="left" wrapText="1"/>
    </xf>
    <xf numFmtId="0" fontId="0" fillId="0" borderId="0" xfId="0" applyFont="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FC000"/>
      <rgbColor rgb="FFDDDDDD"/>
      <rgbColor rgb="FFF59926"/>
      <rgbColor rgb="FFFFFF00"/>
      <rgbColor rgb="FF00B0F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74"/>
  <sheetViews>
    <sheetView showGridLines="0" workbookViewId="0">
      <selection activeCell="D18" sqref="D18"/>
    </sheetView>
  </sheetViews>
  <sheetFormatPr defaultColWidth="10" defaultRowHeight="12.95" customHeight="1" x14ac:dyDescent="0.25"/>
  <cols>
    <col min="1" max="1" width="2" customWidth="1"/>
    <col min="2" max="4" width="30.5703125" customWidth="1"/>
  </cols>
  <sheetData>
    <row r="3" spans="2:4" ht="0" hidden="1" customHeight="1" x14ac:dyDescent="0.25">
      <c r="B3" s="185" t="s">
        <v>0</v>
      </c>
      <c r="C3" s="186"/>
      <c r="D3" s="186"/>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544</v>
      </c>
      <c r="C11" s="2"/>
      <c r="D11" s="2"/>
    </row>
    <row r="12" spans="2:4" ht="15.75" x14ac:dyDescent="0.25">
      <c r="B12" s="3"/>
      <c r="C12" s="3" t="s">
        <v>5</v>
      </c>
      <c r="D12" s="4" t="s">
        <v>544</v>
      </c>
    </row>
    <row r="13" spans="2:4" ht="15.75" x14ac:dyDescent="0.25">
      <c r="B13" s="2" t="s">
        <v>558</v>
      </c>
      <c r="C13" s="2"/>
      <c r="D13" s="2"/>
    </row>
    <row r="14" spans="2:4" ht="15.75" x14ac:dyDescent="0.25">
      <c r="B14" s="3"/>
      <c r="C14" s="3" t="s">
        <v>5</v>
      </c>
      <c r="D14" s="4" t="s">
        <v>558</v>
      </c>
    </row>
    <row r="15" spans="2:4" ht="15.75" x14ac:dyDescent="0.25">
      <c r="B15" s="2" t="s">
        <v>561</v>
      </c>
      <c r="C15" s="2"/>
      <c r="D15" s="2"/>
    </row>
    <row r="16" spans="2:4" ht="15.75" x14ac:dyDescent="0.25">
      <c r="B16" s="3"/>
      <c r="C16" s="3" t="s">
        <v>5</v>
      </c>
      <c r="D16" s="4" t="s">
        <v>561</v>
      </c>
    </row>
    <row r="17" spans="2:4" ht="15.75" x14ac:dyDescent="0.25">
      <c r="B17" s="2" t="s">
        <v>563</v>
      </c>
      <c r="C17" s="2"/>
      <c r="D17" s="2"/>
    </row>
    <row r="18" spans="2:4" ht="15.75" x14ac:dyDescent="0.25">
      <c r="B18" s="3"/>
      <c r="C18" s="3" t="s">
        <v>5</v>
      </c>
      <c r="D18" s="4" t="s">
        <v>563</v>
      </c>
    </row>
    <row r="19" spans="2:4" ht="15.75" x14ac:dyDescent="0.25">
      <c r="B19" s="2" t="s">
        <v>565</v>
      </c>
      <c r="C19" s="2"/>
      <c r="D19" s="2"/>
    </row>
    <row r="20" spans="2:4" ht="15.75" x14ac:dyDescent="0.25">
      <c r="B20" s="3"/>
      <c r="C20" s="3" t="s">
        <v>5</v>
      </c>
      <c r="D20" s="4" t="s">
        <v>565</v>
      </c>
    </row>
    <row r="21" spans="2:4" ht="15.75" x14ac:dyDescent="0.25">
      <c r="B21" s="2" t="s">
        <v>568</v>
      </c>
      <c r="C21" s="2"/>
      <c r="D21" s="2"/>
    </row>
    <row r="22" spans="2:4" ht="15.75" x14ac:dyDescent="0.25">
      <c r="B22" s="3"/>
      <c r="C22" s="3" t="s">
        <v>5</v>
      </c>
      <c r="D22" s="4" t="s">
        <v>568</v>
      </c>
    </row>
    <row r="23" spans="2:4" ht="15.75" x14ac:dyDescent="0.25">
      <c r="B23" s="2" t="s">
        <v>573</v>
      </c>
      <c r="C23" s="2"/>
      <c r="D23" s="2"/>
    </row>
    <row r="24" spans="2:4" ht="15.75" x14ac:dyDescent="0.25">
      <c r="B24" s="3"/>
      <c r="C24" s="3" t="s">
        <v>5</v>
      </c>
      <c r="D24" s="4" t="s">
        <v>573</v>
      </c>
    </row>
    <row r="25" spans="2:4" ht="15.75" x14ac:dyDescent="0.25">
      <c r="B25" s="2" t="s">
        <v>575</v>
      </c>
      <c r="C25" s="2"/>
      <c r="D25" s="2"/>
    </row>
    <row r="26" spans="2:4" ht="15.75" x14ac:dyDescent="0.25">
      <c r="B26" s="3"/>
      <c r="C26" s="3" t="s">
        <v>5</v>
      </c>
      <c r="D26" s="4" t="s">
        <v>575</v>
      </c>
    </row>
    <row r="27" spans="2:4" ht="15.75" x14ac:dyDescent="0.25">
      <c r="B27" s="2" t="s">
        <v>578</v>
      </c>
      <c r="C27" s="2"/>
      <c r="D27" s="2"/>
    </row>
    <row r="28" spans="2:4" ht="15.75" x14ac:dyDescent="0.25">
      <c r="B28" s="3"/>
      <c r="C28" s="3" t="s">
        <v>5</v>
      </c>
      <c r="D28" s="4" t="s">
        <v>578</v>
      </c>
    </row>
    <row r="29" spans="2:4" ht="15.75" x14ac:dyDescent="0.25">
      <c r="B29" s="2" t="s">
        <v>580</v>
      </c>
      <c r="C29" s="2"/>
      <c r="D29" s="2"/>
    </row>
    <row r="30" spans="2:4" ht="15.75" x14ac:dyDescent="0.25">
      <c r="B30" s="3"/>
      <c r="C30" s="3" t="s">
        <v>5</v>
      </c>
      <c r="D30" s="4" t="s">
        <v>580</v>
      </c>
    </row>
    <row r="31" spans="2:4" ht="15.75" x14ac:dyDescent="0.25">
      <c r="B31" s="2" t="s">
        <v>582</v>
      </c>
      <c r="C31" s="2"/>
      <c r="D31" s="2"/>
    </row>
    <row r="32" spans="2:4" ht="15.75" x14ac:dyDescent="0.25">
      <c r="B32" s="3"/>
      <c r="C32" s="3" t="s">
        <v>5</v>
      </c>
      <c r="D32" s="4" t="s">
        <v>582</v>
      </c>
    </row>
    <row r="33" spans="2:4" ht="15.75" x14ac:dyDescent="0.25">
      <c r="B33" s="2" t="s">
        <v>588</v>
      </c>
      <c r="C33" s="2"/>
      <c r="D33" s="2"/>
    </row>
    <row r="34" spans="2:4" ht="15.75" x14ac:dyDescent="0.25">
      <c r="B34" s="3"/>
      <c r="C34" s="3" t="s">
        <v>5</v>
      </c>
      <c r="D34" s="4" t="s">
        <v>588</v>
      </c>
    </row>
    <row r="35" spans="2:4" ht="15.75" x14ac:dyDescent="0.25">
      <c r="B35" s="2" t="s">
        <v>590</v>
      </c>
      <c r="C35" s="2"/>
      <c r="D35" s="2"/>
    </row>
    <row r="36" spans="2:4" ht="15.75" x14ac:dyDescent="0.25">
      <c r="B36" s="3"/>
      <c r="C36" s="3" t="s">
        <v>5</v>
      </c>
      <c r="D36" s="4" t="s">
        <v>590</v>
      </c>
    </row>
    <row r="37" spans="2:4" ht="15.75" x14ac:dyDescent="0.25">
      <c r="B37" s="2" t="s">
        <v>592</v>
      </c>
      <c r="C37" s="2"/>
      <c r="D37" s="2"/>
    </row>
    <row r="38" spans="2:4" ht="15.75" x14ac:dyDescent="0.25">
      <c r="B38" s="3"/>
      <c r="C38" s="3" t="s">
        <v>5</v>
      </c>
      <c r="D38" s="4" t="s">
        <v>592</v>
      </c>
    </row>
    <row r="39" spans="2:4" ht="15.75" x14ac:dyDescent="0.25">
      <c r="B39" s="2" t="s">
        <v>596</v>
      </c>
      <c r="C39" s="2"/>
      <c r="D39" s="2"/>
    </row>
    <row r="40" spans="2:4" ht="15.75" x14ac:dyDescent="0.25">
      <c r="B40" s="3"/>
      <c r="C40" s="3" t="s">
        <v>5</v>
      </c>
      <c r="D40" s="4" t="s">
        <v>596</v>
      </c>
    </row>
    <row r="41" spans="2:4" ht="15.75" x14ac:dyDescent="0.25">
      <c r="B41" s="2" t="s">
        <v>598</v>
      </c>
      <c r="C41" s="2"/>
      <c r="D41" s="2"/>
    </row>
    <row r="42" spans="2:4" ht="15.75" x14ac:dyDescent="0.25">
      <c r="B42" s="3"/>
      <c r="C42" s="3" t="s">
        <v>5</v>
      </c>
      <c r="D42" s="4" t="s">
        <v>598</v>
      </c>
    </row>
    <row r="43" spans="2:4" ht="15.75" x14ac:dyDescent="0.25">
      <c r="B43" s="2" t="s">
        <v>599</v>
      </c>
      <c r="C43" s="2"/>
      <c r="D43" s="2"/>
    </row>
    <row r="44" spans="2:4" ht="15.75" x14ac:dyDescent="0.25">
      <c r="B44" s="3"/>
      <c r="C44" s="3" t="s">
        <v>5</v>
      </c>
      <c r="D44" s="4" t="s">
        <v>599</v>
      </c>
    </row>
    <row r="45" spans="2:4" ht="15.75" x14ac:dyDescent="0.25">
      <c r="B45" s="2" t="s">
        <v>601</v>
      </c>
      <c r="C45" s="2"/>
      <c r="D45" s="2"/>
    </row>
    <row r="46" spans="2:4" ht="15.75" x14ac:dyDescent="0.25">
      <c r="B46" s="3"/>
      <c r="C46" s="3" t="s">
        <v>5</v>
      </c>
      <c r="D46" s="4" t="s">
        <v>601</v>
      </c>
    </row>
    <row r="47" spans="2:4" ht="15.75" x14ac:dyDescent="0.25">
      <c r="B47" s="2" t="s">
        <v>602</v>
      </c>
      <c r="C47" s="2"/>
      <c r="D47" s="2"/>
    </row>
    <row r="48" spans="2:4" ht="15.75" x14ac:dyDescent="0.25">
      <c r="B48" s="3"/>
      <c r="C48" s="3" t="s">
        <v>5</v>
      </c>
      <c r="D48" s="4" t="s">
        <v>602</v>
      </c>
    </row>
    <row r="49" spans="2:4" ht="15.75" x14ac:dyDescent="0.25">
      <c r="B49" s="2" t="s">
        <v>603</v>
      </c>
      <c r="C49" s="2"/>
      <c r="D49" s="2"/>
    </row>
    <row r="50" spans="2:4" ht="15.75" x14ac:dyDescent="0.25">
      <c r="B50" s="3"/>
      <c r="C50" s="3" t="s">
        <v>5</v>
      </c>
      <c r="D50" s="4" t="s">
        <v>603</v>
      </c>
    </row>
    <row r="51" spans="2:4" ht="15.75" x14ac:dyDescent="0.25">
      <c r="B51" s="2" t="s">
        <v>604</v>
      </c>
      <c r="C51" s="2"/>
      <c r="D51" s="2"/>
    </row>
    <row r="52" spans="2:4" ht="15.75" x14ac:dyDescent="0.25">
      <c r="B52" s="3"/>
      <c r="C52" s="3" t="s">
        <v>5</v>
      </c>
      <c r="D52" s="4" t="s">
        <v>604</v>
      </c>
    </row>
    <row r="53" spans="2:4" ht="15.75" x14ac:dyDescent="0.25">
      <c r="B53" s="2" t="s">
        <v>606</v>
      </c>
      <c r="C53" s="2"/>
      <c r="D53" s="2"/>
    </row>
    <row r="54" spans="2:4" ht="15.75" x14ac:dyDescent="0.25">
      <c r="B54" s="3"/>
      <c r="C54" s="3" t="s">
        <v>5</v>
      </c>
      <c r="D54" s="4" t="s">
        <v>606</v>
      </c>
    </row>
    <row r="55" spans="2:4" ht="15.75" x14ac:dyDescent="0.25">
      <c r="B55" s="2" t="s">
        <v>607</v>
      </c>
      <c r="C55" s="2"/>
      <c r="D55" s="2"/>
    </row>
    <row r="56" spans="2:4" ht="15.75" x14ac:dyDescent="0.25">
      <c r="B56" s="3"/>
      <c r="C56" s="3" t="s">
        <v>5</v>
      </c>
      <c r="D56" s="4" t="s">
        <v>607</v>
      </c>
    </row>
    <row r="57" spans="2:4" ht="15.75" x14ac:dyDescent="0.25">
      <c r="B57" s="2" t="s">
        <v>608</v>
      </c>
      <c r="C57" s="2"/>
      <c r="D57" s="2"/>
    </row>
    <row r="58" spans="2:4" ht="15.75" x14ac:dyDescent="0.25">
      <c r="B58" s="3"/>
      <c r="C58" s="3" t="s">
        <v>5</v>
      </c>
      <c r="D58" s="4" t="s">
        <v>608</v>
      </c>
    </row>
    <row r="59" spans="2:4" ht="15.75" x14ac:dyDescent="0.25">
      <c r="B59" s="2" t="s">
        <v>609</v>
      </c>
      <c r="C59" s="2"/>
      <c r="D59" s="2"/>
    </row>
    <row r="60" spans="2:4" ht="15.75" x14ac:dyDescent="0.25">
      <c r="B60" s="3"/>
      <c r="C60" s="3" t="s">
        <v>5</v>
      </c>
      <c r="D60" s="4" t="s">
        <v>609</v>
      </c>
    </row>
    <row r="61" spans="2:4" ht="15.75" x14ac:dyDescent="0.25">
      <c r="B61" s="2" t="s">
        <v>613</v>
      </c>
      <c r="C61" s="2"/>
      <c r="D61" s="2"/>
    </row>
    <row r="62" spans="2:4" ht="15.75" x14ac:dyDescent="0.25">
      <c r="B62" s="3"/>
      <c r="C62" s="3" t="s">
        <v>5</v>
      </c>
      <c r="D62" s="4" t="s">
        <v>613</v>
      </c>
    </row>
    <row r="63" spans="2:4" ht="15.75" x14ac:dyDescent="0.25">
      <c r="B63" s="2" t="s">
        <v>616</v>
      </c>
      <c r="C63" s="2"/>
      <c r="D63" s="2"/>
    </row>
    <row r="64" spans="2:4" ht="15.75" x14ac:dyDescent="0.25">
      <c r="B64" s="3"/>
      <c r="C64" s="3" t="s">
        <v>5</v>
      </c>
      <c r="D64" s="4" t="s">
        <v>616</v>
      </c>
    </row>
    <row r="65" spans="2:4" ht="15.75" x14ac:dyDescent="0.25">
      <c r="B65" s="2" t="s">
        <v>618</v>
      </c>
      <c r="C65" s="2"/>
      <c r="D65" s="2"/>
    </row>
    <row r="66" spans="2:4" ht="15.75" x14ac:dyDescent="0.25">
      <c r="B66" s="3"/>
      <c r="C66" s="3" t="s">
        <v>5</v>
      </c>
      <c r="D66" s="4" t="s">
        <v>618</v>
      </c>
    </row>
    <row r="67" spans="2:4" ht="15.75" x14ac:dyDescent="0.25">
      <c r="B67" s="2" t="s">
        <v>619</v>
      </c>
      <c r="C67" s="2"/>
      <c r="D67" s="2"/>
    </row>
    <row r="68" spans="2:4" ht="15.75" x14ac:dyDescent="0.25">
      <c r="B68" s="3"/>
      <c r="C68" s="3" t="s">
        <v>5</v>
      </c>
      <c r="D68" s="4" t="s">
        <v>619</v>
      </c>
    </row>
    <row r="69" spans="2:4" ht="15.75" x14ac:dyDescent="0.25">
      <c r="B69" s="2" t="s">
        <v>620</v>
      </c>
      <c r="C69" s="2"/>
      <c r="D69" s="2"/>
    </row>
    <row r="70" spans="2:4" ht="15.75" x14ac:dyDescent="0.25">
      <c r="B70" s="3"/>
      <c r="C70" s="3" t="s">
        <v>5</v>
      </c>
      <c r="D70" s="4" t="s">
        <v>620</v>
      </c>
    </row>
    <row r="71" spans="2:4" ht="15.75" x14ac:dyDescent="0.25">
      <c r="B71" s="2" t="s">
        <v>621</v>
      </c>
      <c r="C71" s="2"/>
      <c r="D71" s="2"/>
    </row>
    <row r="72" spans="2:4" ht="15.75" x14ac:dyDescent="0.25">
      <c r="B72" s="3"/>
      <c r="C72" s="3" t="s">
        <v>5</v>
      </c>
      <c r="D72" s="4" t="s">
        <v>621</v>
      </c>
    </row>
    <row r="73" spans="2:4" ht="15.75" x14ac:dyDescent="0.25">
      <c r="B73" s="2" t="s">
        <v>622</v>
      </c>
      <c r="C73" s="2"/>
      <c r="D73" s="2"/>
    </row>
    <row r="74" spans="2:4" ht="15.75" x14ac:dyDescent="0.25">
      <c r="B74" s="3"/>
      <c r="C74" s="3" t="s">
        <v>5</v>
      </c>
      <c r="D74" s="4" t="s">
        <v>622</v>
      </c>
    </row>
  </sheetData>
  <mergeCells count="1">
    <mergeCell ref="B3:D3"/>
  </mergeCells>
  <hyperlinks>
    <hyperlink ref="D10" location="'Entries'!R1C1" display="Entries"/>
    <hyperlink ref="D12" location="'80 A'!R1C1" display="80 A"/>
    <hyperlink ref="D14" location="'0'!R1C1" display="0"/>
    <hyperlink ref="D16" location="'80 B2'!R1C1" display="80 B2"/>
    <hyperlink ref="D18" location="'80 C'!R1C1" display="80 C"/>
    <hyperlink ref="D20" location="'100+ D'!R1C1" display="100+ D"/>
    <hyperlink ref="D22" location="'100 E1'!R1C1" display="100 E1"/>
    <hyperlink ref="D24" location="'100 E2'!R1C1" display="100 E2"/>
    <hyperlink ref="D26" location="'90 F'!R1C1" display="90 F"/>
    <hyperlink ref="D28" location="'90 G'!R1C1" display="90 G"/>
    <hyperlink ref="D30" location="'90 H'!R1C1" display="90 H"/>
    <hyperlink ref="D32" location="'Teams (80 S)'!R1C1" display="Teams (80 S)"/>
    <hyperlink ref="D34" location="'Teams (90 S)'!R1C1" display="Teams (90 S)"/>
    <hyperlink ref="D36" location="'Teams (90 J)'!R1C1" display="Teams (90 J)"/>
    <hyperlink ref="D38" location="'DR (80)'!R1C1" display="DR (80)"/>
    <hyperlink ref="D40" location="'SJ (80)'!R1C1" display="SJ (80)"/>
    <hyperlink ref="D42" location="'XC (80)'!R1C1" display="XC (80)"/>
    <hyperlink ref="D44" location="'XCT (80)'!R1C1" display="XCT (80)"/>
    <hyperlink ref="D46" location="'DR (100+)'!R1C1" display="DR (100+)"/>
    <hyperlink ref="D48" location="'SJ (100+)'!R1C1" display="SJ (100+)"/>
    <hyperlink ref="D50" location="'DR (100)'!R1C1" display="DR (100)"/>
    <hyperlink ref="D52" location="'SJ (100)'!R1C1" display="SJ (100)"/>
    <hyperlink ref="D54" location="'XC (100)'!R1C1" display="XC (100)"/>
    <hyperlink ref="D56" location="'XCT (100)'!R1C1" display="XCT (100)"/>
    <hyperlink ref="D58" location="'DR (90)'!R1C1" display="DR (90)"/>
    <hyperlink ref="D60" location="'DR Score Master (Print)'!R1C1" display="DR Score Master (Print)"/>
    <hyperlink ref="D62" location="'XC Times Master (Print)'!R1C1" display="XC Times Master (Print)"/>
    <hyperlink ref="D64" location="'SJ (90)'!R1C1" display="SJ (90)"/>
    <hyperlink ref="D66" location="'XC (90)'!R1C1" display="XC (90)"/>
    <hyperlink ref="D68" location="'XCT (90)'!R1C1" display="XCT (90)"/>
    <hyperlink ref="D70" location="'XCT Master (90)'!R1C1" display="XCT Master (90)"/>
    <hyperlink ref="D72" location="'XCT Master (100)'!R1C1" display="XCT Master (100)"/>
    <hyperlink ref="D74" location="'XCT Master (80)'!R1C1" display="XCT Master (8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3"/>
  <sheetViews>
    <sheetView showGridLines="0" topLeftCell="A3" workbookViewId="0"/>
  </sheetViews>
  <sheetFormatPr defaultColWidth="9.140625" defaultRowHeight="14.25" customHeight="1" x14ac:dyDescent="0.25"/>
  <cols>
    <col min="1" max="1" width="5" style="48" customWidth="1"/>
    <col min="2" max="4" width="18.42578125" style="48" customWidth="1"/>
    <col min="5" max="5" width="7.42578125" style="48" customWidth="1"/>
    <col min="6" max="9" width="7" style="48" customWidth="1"/>
    <col min="10" max="10" width="7.42578125" style="48" customWidth="1"/>
    <col min="11" max="11" width="7" style="48" customWidth="1"/>
    <col min="12" max="256" width="9.140625" style="48" customWidth="1"/>
  </cols>
  <sheetData>
    <row r="1" spans="1:11" ht="14.25" hidden="1" customHeight="1" x14ac:dyDescent="0.25">
      <c r="A1" s="11"/>
      <c r="B1" s="11"/>
      <c r="C1" s="11"/>
      <c r="D1" s="11"/>
      <c r="E1" s="11"/>
      <c r="F1" s="11"/>
      <c r="G1" s="10" t="s">
        <v>545</v>
      </c>
      <c r="H1" s="11"/>
      <c r="I1" s="11"/>
      <c r="J1" s="11"/>
      <c r="K1" s="11"/>
    </row>
    <row r="2" spans="1:11" ht="14.25" hidden="1" customHeight="1" x14ac:dyDescent="0.25">
      <c r="A2" s="11"/>
      <c r="B2" s="11"/>
      <c r="C2" s="11"/>
      <c r="D2" s="11"/>
      <c r="E2" s="11"/>
      <c r="F2" s="13"/>
      <c r="G2" s="11"/>
      <c r="H2" s="11"/>
      <c r="I2" s="11"/>
      <c r="J2" s="11"/>
      <c r="K2" s="11"/>
    </row>
    <row r="3" spans="1:11" ht="26.25" customHeight="1" x14ac:dyDescent="0.4">
      <c r="A3" s="14" t="s">
        <v>576</v>
      </c>
      <c r="B3" s="11"/>
      <c r="C3" s="11"/>
      <c r="D3" s="11"/>
      <c r="E3" s="11"/>
      <c r="F3" s="13"/>
      <c r="G3" s="11"/>
      <c r="H3" s="11"/>
      <c r="I3" s="11"/>
      <c r="J3" s="11"/>
      <c r="K3" s="9"/>
    </row>
    <row r="4" spans="1:11" ht="8.1" customHeight="1" x14ac:dyDescent="0.25">
      <c r="A4" s="15"/>
      <c r="B4" s="15"/>
      <c r="C4" s="15"/>
      <c r="D4" s="15"/>
      <c r="E4" s="15"/>
      <c r="F4" s="16"/>
      <c r="G4" s="15"/>
      <c r="H4" s="15"/>
      <c r="I4" s="15"/>
      <c r="J4" s="15"/>
      <c r="K4" s="49"/>
    </row>
    <row r="5" spans="1:11" ht="15" customHeight="1" x14ac:dyDescent="0.25">
      <c r="A5" s="17" t="s">
        <v>547</v>
      </c>
      <c r="B5" s="17" t="s">
        <v>9</v>
      </c>
      <c r="C5" s="17" t="s">
        <v>10</v>
      </c>
      <c r="D5" s="17" t="s">
        <v>11</v>
      </c>
      <c r="E5" s="17" t="s">
        <v>548</v>
      </c>
      <c r="F5" s="17" t="s">
        <v>549</v>
      </c>
      <c r="G5" s="17" t="s">
        <v>550</v>
      </c>
      <c r="H5" s="17" t="s">
        <v>551</v>
      </c>
      <c r="I5" s="17" t="s">
        <v>552</v>
      </c>
      <c r="J5" s="17" t="s">
        <v>553</v>
      </c>
      <c r="K5" s="17" t="s">
        <v>554</v>
      </c>
    </row>
    <row r="6" spans="1:11" ht="27.75" customHeight="1" x14ac:dyDescent="0.25">
      <c r="A6" s="18">
        <v>131</v>
      </c>
      <c r="B6" s="19" t="str">
        <f>IFERROR(VLOOKUP($A6,Entries!$A1:$F248,4,FALSE),"")</f>
        <v>Louise Jones</v>
      </c>
      <c r="C6" s="19" t="str">
        <f>IFERROR(VLOOKUP($A6,Entries!$A1:$F248,5,FALSE),"")</f>
        <v>Rafael</v>
      </c>
      <c r="D6" s="19" t="str">
        <f>IFERROR(VLOOKUP($A6,Entries!$A1:$F248,6,FALSE),"")</f>
        <v>Cotswold Edge</v>
      </c>
      <c r="E6" s="20">
        <f>IF(SUMIF('DR (90)'!$A1:$A130,$A6,'DR (90)'!$D1:$D130)=0,"",SUMIF('DR (90)'!$A1:$A130,$A6,'DR (90)'!$D1:$D130))</f>
        <v>31.3</v>
      </c>
      <c r="F6" s="20">
        <f>IFERROR(VLOOKUP(A6,'SJ (90)'!A1:D128,4,FALSE),"")</f>
        <v>7</v>
      </c>
      <c r="G6" s="18">
        <v>4</v>
      </c>
      <c r="H6" s="18">
        <v>5.47</v>
      </c>
      <c r="I6" s="20">
        <f>IFERROR(VLOOKUP(A6,'XC (90)'!A1:B130,2,FALSE),"")</f>
        <v>0</v>
      </c>
      <c r="J6" s="20">
        <f t="shared" ref="J6:J20" si="0">IF(F6="E","E",IF(I6="E","E",IF(F6="R","R",IF(I6="R","R",SUM(E6:F6,I6)+IF(G6="",0,IF(G6&gt;0,G6,-G6))))))</f>
        <v>42.3</v>
      </c>
      <c r="K6" s="18">
        <f t="shared" ref="K6:K20" si="1">IFERROR(RANK(J6,J$6:J$33,1),"")</f>
        <v>12</v>
      </c>
    </row>
    <row r="7" spans="1:11" ht="27.75" customHeight="1" x14ac:dyDescent="0.25">
      <c r="A7" s="18">
        <v>132</v>
      </c>
      <c r="B7" s="19" t="str">
        <f>IFERROR(VLOOKUP($A7,Entries!$A1:$F248,4,FALSE),"")</f>
        <v>Sara Cloke</v>
      </c>
      <c r="C7" s="19" t="str">
        <f>IFERROR(VLOOKUP($A7,Entries!$A1:$F248,5,FALSE),"")</f>
        <v>Hinton Fairground</v>
      </c>
      <c r="D7" s="19" t="str">
        <f>IFERROR(VLOOKUP($A7,Entries!$A1:$F248,6,FALSE),"")</f>
        <v>Cotswold Edge</v>
      </c>
      <c r="E7" s="20">
        <f>IF(SUMIF('DR (90)'!$A1:$A130,$A7,'DR (90)'!$D1:$D130)=0,"",SUMIF('DR (90)'!$A1:$A130,$A7,'DR (90)'!$D1:$D130))</f>
        <v>35</v>
      </c>
      <c r="F7" s="20">
        <f>IFERROR(VLOOKUP(A7,'SJ (90)'!A1:D128,4,FALSE),"")</f>
        <v>4</v>
      </c>
      <c r="G7" s="18">
        <v>4</v>
      </c>
      <c r="H7" s="18">
        <v>5.12</v>
      </c>
      <c r="I7" s="20">
        <f>IFERROR(VLOOKUP(A7,'XC (90)'!A1:B130,2,FALSE),"")</f>
        <v>0</v>
      </c>
      <c r="J7" s="20">
        <f t="shared" si="0"/>
        <v>43</v>
      </c>
      <c r="K7" s="18">
        <f t="shared" si="1"/>
        <v>14</v>
      </c>
    </row>
    <row r="8" spans="1:11" ht="27.75" customHeight="1" x14ac:dyDescent="0.25">
      <c r="A8" s="18">
        <v>133</v>
      </c>
      <c r="B8" s="19" t="str">
        <f>IFERROR(VLOOKUP($A8,Entries!$A1:$F248,4,FALSE),"")</f>
        <v>Janet Border</v>
      </c>
      <c r="C8" s="19" t="str">
        <f>IFERROR(VLOOKUP($A8,Entries!$A1:$F248,5,FALSE),"")</f>
        <v>Cracker IX</v>
      </c>
      <c r="D8" s="19" t="str">
        <f>IFERROR(VLOOKUP($A8,Entries!$A1:$F248,6,FALSE),"")</f>
        <v>Bath Red</v>
      </c>
      <c r="E8" s="20">
        <f>IF(SUMIF('DR (90)'!$A1:$A130,$A8,'DR (90)'!$D1:$D130)=0,"",SUMIF('DR (90)'!$A1:$A130,$A8,'DR (90)'!$D1:$D130))</f>
        <v>33.799999999999997</v>
      </c>
      <c r="F8" s="20">
        <f>IFERROR(VLOOKUP(A8,'SJ (90)'!A1:D128,4,FALSE),"")</f>
        <v>0</v>
      </c>
      <c r="G8" s="18">
        <v>2.4</v>
      </c>
      <c r="H8" s="18">
        <v>5.16</v>
      </c>
      <c r="I8" s="20">
        <f>IFERROR(VLOOKUP(A8,'XC (90)'!A1:B130,2,FALSE),"")</f>
        <v>0</v>
      </c>
      <c r="J8" s="20">
        <f t="shared" si="0"/>
        <v>36.199999999999996</v>
      </c>
      <c r="K8" s="18">
        <f t="shared" si="1"/>
        <v>6</v>
      </c>
    </row>
    <row r="9" spans="1:11" ht="27.75" customHeight="1" x14ac:dyDescent="0.25">
      <c r="A9" s="18">
        <v>134</v>
      </c>
      <c r="B9" s="19" t="str">
        <f>IFERROR(VLOOKUP($A9,Entries!$A1:$F248,4,FALSE),"")</f>
        <v>Gemma Holdway</v>
      </c>
      <c r="C9" s="19" t="str">
        <f>IFERROR(VLOOKUP($A9,Entries!$A1:$F248,5,FALSE),"")</f>
        <v>Peek a Boo</v>
      </c>
      <c r="D9" s="19" t="str">
        <f>IFERROR(VLOOKUP($A9,Entries!$A1:$F248,6,FALSE),"")</f>
        <v>Bath Red</v>
      </c>
      <c r="E9" s="20">
        <f>IF(SUMIF('DR (90)'!$A1:$A130,$A9,'DR (90)'!$D1:$D130)=0,"",SUMIF('DR (90)'!$A1:$A130,$A9,'DR (90)'!$D1:$D130))</f>
        <v>33</v>
      </c>
      <c r="F9" s="20">
        <f>IFERROR(VLOOKUP(A9,'SJ (90)'!A1:D128,4,FALSE),"")</f>
        <v>4</v>
      </c>
      <c r="G9" s="18">
        <v>6.8</v>
      </c>
      <c r="H9" s="18">
        <v>5.05</v>
      </c>
      <c r="I9" s="20">
        <f>IFERROR(VLOOKUP(A9,'XC (90)'!A1:B130,2,FALSE),"")</f>
        <v>0</v>
      </c>
      <c r="J9" s="20">
        <f t="shared" si="0"/>
        <v>43.8</v>
      </c>
      <c r="K9" s="18">
        <f t="shared" si="1"/>
        <v>15</v>
      </c>
    </row>
    <row r="10" spans="1:11" ht="27.75" customHeight="1" x14ac:dyDescent="0.25">
      <c r="A10" s="18">
        <v>135</v>
      </c>
      <c r="B10" s="19" t="str">
        <f>IFERROR(VLOOKUP($A10,Entries!$A1:$F248,4,FALSE),"")</f>
        <v>Nikki Cox</v>
      </c>
      <c r="C10" s="24">
        <f>IFERROR(VLOOKUP($A10,Entries!$A1:$F248,5,FALSE),"")</f>
        <v>0</v>
      </c>
      <c r="D10" s="19" t="str">
        <f>IFERROR(VLOOKUP($A10,Entries!$A1:$F248,6,FALSE),"")</f>
        <v>Bath Red</v>
      </c>
      <c r="E10" s="20">
        <f>IF(SUMIF('DR (90)'!$A1:$A130,$A10,'DR (90)'!$D1:$D130)=0,"",SUMIF('DR (90)'!$A1:$A130,$A10,'DR (90)'!$D1:$D130))</f>
        <v>34.299999999999997</v>
      </c>
      <c r="F10" s="20">
        <f>IFERROR(VLOOKUP(A10,'SJ (90)'!A1:D128,4,FALSE),"")</f>
        <v>0</v>
      </c>
      <c r="G10" s="18">
        <v>0</v>
      </c>
      <c r="H10" s="18">
        <v>5.28</v>
      </c>
      <c r="I10" s="20">
        <f>IFERROR(VLOOKUP(A10,'XC (90)'!A1:B130,2,FALSE),"")</f>
        <v>0</v>
      </c>
      <c r="J10" s="20">
        <f t="shared" si="0"/>
        <v>34.299999999999997</v>
      </c>
      <c r="K10" s="18">
        <f t="shared" si="1"/>
        <v>3</v>
      </c>
    </row>
    <row r="11" spans="1:11" ht="27.75" customHeight="1" x14ac:dyDescent="0.25">
      <c r="A11" s="18">
        <v>136</v>
      </c>
      <c r="B11" s="19" t="str">
        <f>IFERROR(VLOOKUP($A11,Entries!$A1:$F248,4,FALSE),"")</f>
        <v>Stacey Martin</v>
      </c>
      <c r="C11" s="19" t="str">
        <f>IFERROR(VLOOKUP($A11,Entries!$A1:$F248,5,FALSE),"")</f>
        <v>Ladykillers Little John</v>
      </c>
      <c r="D11" s="19" t="str">
        <f>IFERROR(VLOOKUP($A11,Entries!$A1:$F248,6,FALSE),"")</f>
        <v>Bath Red</v>
      </c>
      <c r="E11" s="20">
        <f>IF(SUMIF('DR (90)'!$A1:$A130,$A11,'DR (90)'!$D1:$D130)=0,"",SUMIF('DR (90)'!$A1:$A130,$A11,'DR (90)'!$D1:$D130))</f>
        <v>31</v>
      </c>
      <c r="F11" s="20">
        <f>IFERROR(VLOOKUP(A11,'SJ (90)'!A1:D128,4,FALSE),"")</f>
        <v>4</v>
      </c>
      <c r="G11" s="18">
        <v>0</v>
      </c>
      <c r="H11" s="18">
        <v>5.3</v>
      </c>
      <c r="I11" s="20">
        <f>IFERROR(VLOOKUP(A11,'XC (90)'!A1:B130,2,FALSE),"")</f>
        <v>0</v>
      </c>
      <c r="J11" s="20">
        <f t="shared" si="0"/>
        <v>35</v>
      </c>
      <c r="K11" s="18">
        <f t="shared" si="1"/>
        <v>4</v>
      </c>
    </row>
    <row r="12" spans="1:11" ht="27.75" customHeight="1" x14ac:dyDescent="0.25">
      <c r="A12" s="18">
        <v>137</v>
      </c>
      <c r="B12" s="19" t="str">
        <f>IFERROR(VLOOKUP($A12,Entries!$A1:$F248,4,FALSE),"")</f>
        <v>Daisy Laing</v>
      </c>
      <c r="C12" s="19" t="str">
        <f>IFERROR(VLOOKUP($A12,Entries!$A1:$F248,5,FALSE),"")</f>
        <v>Llwynhywel Victoria's First</v>
      </c>
      <c r="D12" s="19" t="str">
        <f>IFERROR(VLOOKUP($A12,Entries!$A1:$F248,6,FALSE),"")</f>
        <v>Marlborough</v>
      </c>
      <c r="E12" s="20">
        <f>IF(SUMIF('DR (90)'!$A1:$A130,$A12,'DR (90)'!$D1:$D130)=0,"",SUMIF('DR (90)'!$A1:$A130,$A12,'DR (90)'!$D1:$D130))</f>
        <v>35</v>
      </c>
      <c r="F12" s="20">
        <f>IFERROR(VLOOKUP(A12,'SJ (90)'!A1:D128,4,FALSE),"")</f>
        <v>0</v>
      </c>
      <c r="G12" s="18">
        <v>0.8</v>
      </c>
      <c r="H12" s="18">
        <v>5.39</v>
      </c>
      <c r="I12" s="20">
        <f>IFERROR(VLOOKUP(A12,'XC (90)'!A1:B130,2,FALSE),"")</f>
        <v>0</v>
      </c>
      <c r="J12" s="20">
        <f t="shared" si="0"/>
        <v>35.799999999999997</v>
      </c>
      <c r="K12" s="18">
        <f t="shared" si="1"/>
        <v>5</v>
      </c>
    </row>
    <row r="13" spans="1:11" ht="27.75" customHeight="1" x14ac:dyDescent="0.25">
      <c r="A13" s="18">
        <v>138</v>
      </c>
      <c r="B13" s="19" t="str">
        <f>IFERROR(VLOOKUP($A13,Entries!$A1:$F248,4,FALSE),"")</f>
        <v>Maddie Moxey</v>
      </c>
      <c r="C13" s="19" t="str">
        <f>IFERROR(VLOOKUP($A13,Entries!$A1:$F248,5,FALSE),"")</f>
        <v>Kilcolgan Champ</v>
      </c>
      <c r="D13" s="19" t="str">
        <f>IFERROR(VLOOKUP($A13,Entries!$A1:$F248,6,FALSE),"")</f>
        <v>Swindon</v>
      </c>
      <c r="E13" s="20">
        <f>IF(SUMIF('DR (90)'!$A1:$A130,$A13,'DR (90)'!$D1:$D130)=0,"",SUMIF('DR (90)'!$A1:$A130,$A13,'DR (90)'!$D1:$D130))</f>
        <v>36.299999999999997</v>
      </c>
      <c r="F13" s="20">
        <f>IFERROR(VLOOKUP(A13,'SJ (90)'!A1:D128,4,FALSE),"")</f>
        <v>4</v>
      </c>
      <c r="G13" s="20">
        <v>2</v>
      </c>
      <c r="H13" s="20">
        <v>5.17</v>
      </c>
      <c r="I13" s="20">
        <f>IFERROR(VLOOKUP(A13,'XC (90)'!A1:B130,2,FALSE),"")</f>
        <v>0</v>
      </c>
      <c r="J13" s="20">
        <f t="shared" si="0"/>
        <v>42.3</v>
      </c>
      <c r="K13" s="18">
        <f t="shared" si="1"/>
        <v>12</v>
      </c>
    </row>
    <row r="14" spans="1:11" ht="27.75" customHeight="1" x14ac:dyDescent="0.25">
      <c r="A14" s="18">
        <v>139</v>
      </c>
      <c r="B14" s="19" t="str">
        <f>IFERROR(VLOOKUP($A14,Entries!$A1:$F248,4,FALSE),"")</f>
        <v>Sharon Robbins</v>
      </c>
      <c r="C14" s="24">
        <f>IFERROR(VLOOKUP($A14,Entries!$A1:$F248,5,FALSE),"")</f>
        <v>0</v>
      </c>
      <c r="D14" s="19" t="str">
        <f>IFERROR(VLOOKUP($A14,Entries!$A1:$F248,6,FALSE),"")</f>
        <v>VWH</v>
      </c>
      <c r="E14" s="20">
        <f>IF(SUMIF('DR (90)'!$A1:$A130,$A14,'DR (90)'!$D1:$D130)=0,"",SUMIF('DR (90)'!$A1:$A130,$A14,'DR (90)'!$D1:$D130))</f>
        <v>43.8</v>
      </c>
      <c r="F14" s="20">
        <f>IFERROR(VLOOKUP(A14,'SJ (90)'!A1:D128,4,FALSE),"")</f>
        <v>8</v>
      </c>
      <c r="G14" s="18">
        <v>4.8</v>
      </c>
      <c r="H14" s="18">
        <v>5.0999999999999996</v>
      </c>
      <c r="I14" s="20">
        <f>IFERROR(VLOOKUP(A14,'XC (90)'!A1:B130,2,FALSE),"")</f>
        <v>0</v>
      </c>
      <c r="J14" s="20">
        <f t="shared" si="0"/>
        <v>56.599999999999994</v>
      </c>
      <c r="K14" s="18">
        <f t="shared" si="1"/>
        <v>20</v>
      </c>
    </row>
    <row r="15" spans="1:11" ht="27.75" customHeight="1" x14ac:dyDescent="0.25">
      <c r="A15" s="18">
        <v>140</v>
      </c>
      <c r="B15" s="19" t="str">
        <f>IFERROR(VLOOKUP($A15,Entries!$A1:$F248,4,FALSE),"")</f>
        <v>Helen Roe</v>
      </c>
      <c r="C15" s="19" t="str">
        <f>IFERROR(VLOOKUP($A15,Entries!$A1:$F248,5,FALSE),"")</f>
        <v>Wellbank</v>
      </c>
      <c r="D15" s="19" t="str">
        <f>IFERROR(VLOOKUP($A15,Entries!$A1:$F248,6,FALSE),"")</f>
        <v>Cotswold Edge</v>
      </c>
      <c r="E15" s="20">
        <f>IF(SUMIF('DR (90)'!$A1:$A130,$A15,'DR (90)'!$D1:$D130)=0,"",SUMIF('DR (90)'!$A1:$A130,$A15,'DR (90)'!$D1:$D130))</f>
        <v>44.3</v>
      </c>
      <c r="F15" s="20">
        <f>IFERROR(VLOOKUP(A15,'SJ (90)'!A1:D128,4,FALSE),"")</f>
        <v>57</v>
      </c>
      <c r="G15" s="18">
        <v>81.599999999999994</v>
      </c>
      <c r="H15" s="18">
        <v>9.01</v>
      </c>
      <c r="I15" s="20">
        <f>IFERROR(VLOOKUP(A15,'XC (90)'!A1:B130,2,FALSE),"")</f>
        <v>45</v>
      </c>
      <c r="J15" s="20">
        <f t="shared" si="0"/>
        <v>227.9</v>
      </c>
      <c r="K15" s="18">
        <f t="shared" si="1"/>
        <v>24</v>
      </c>
    </row>
    <row r="16" spans="1:11" ht="27.75" customHeight="1" x14ac:dyDescent="0.25">
      <c r="A16" s="18">
        <v>141</v>
      </c>
      <c r="B16" s="19" t="str">
        <f>IFERROR(VLOOKUP($A16,Entries!$A1:$F248,4,FALSE),"")</f>
        <v>Sara Cloke</v>
      </c>
      <c r="C16" s="19" t="str">
        <f>IFERROR(VLOOKUP($A16,Entries!$A1:$F248,5,FALSE),"")</f>
        <v>Sensible and Fair</v>
      </c>
      <c r="D16" s="19" t="str">
        <f>IFERROR(VLOOKUP($A16,Entries!$A1:$F248,6,FALSE),"")</f>
        <v>Cotswold Edge</v>
      </c>
      <c r="E16" s="20">
        <f>IF(SUMIF('DR (90)'!$A1:$A130,$A16,'DR (90)'!$D1:$D130)=0,"",SUMIF('DR (90)'!$A1:$A130,$A16,'DR (90)'!$D1:$D130))</f>
        <v>38.5</v>
      </c>
      <c r="F16" s="20">
        <f>IFERROR(VLOOKUP(A16,'SJ (90)'!A1:D128,4,FALSE),"")</f>
        <v>24</v>
      </c>
      <c r="G16" s="18">
        <v>0</v>
      </c>
      <c r="H16" s="18">
        <v>5.28</v>
      </c>
      <c r="I16" s="20">
        <f>IFERROR(VLOOKUP(A16,'XC (90)'!A1:B130,2,FALSE),"")</f>
        <v>0</v>
      </c>
      <c r="J16" s="20">
        <f t="shared" si="0"/>
        <v>62.5</v>
      </c>
      <c r="K16" s="18">
        <f t="shared" si="1"/>
        <v>23</v>
      </c>
    </row>
    <row r="17" spans="1:11" ht="27.75" customHeight="1" x14ac:dyDescent="0.25">
      <c r="A17" s="18">
        <v>142</v>
      </c>
      <c r="B17" s="19" t="str">
        <f>IFERROR(VLOOKUP($A17,Entries!$A1:$F248,4,FALSE),"")</f>
        <v>Bex Greenwood</v>
      </c>
      <c r="C17" s="19" t="str">
        <f>IFERROR(VLOOKUP($A17,Entries!$A1:$F248,5,FALSE),"")</f>
        <v>Cannabel</v>
      </c>
      <c r="D17" s="19" t="str">
        <f>IFERROR(VLOOKUP($A17,Entries!$A1:$F248,6,FALSE),"")</f>
        <v>Wessex Gold Prosecco</v>
      </c>
      <c r="E17" s="20">
        <f>IF(SUMIF('DR (90)'!$A1:$A130,$A17,'DR (90)'!$D1:$D130)=0,"",SUMIF('DR (90)'!$A1:$A130,$A17,'DR (90)'!$D1:$D130))</f>
        <v>31</v>
      </c>
      <c r="F17" s="20">
        <f>IFERROR(VLOOKUP(A17,'SJ (90)'!A1:D128,4,FALSE),"")</f>
        <v>6</v>
      </c>
      <c r="G17" s="18">
        <v>0</v>
      </c>
      <c r="H17" s="18">
        <v>5.34</v>
      </c>
      <c r="I17" s="20">
        <f>IFERROR(VLOOKUP(A17,'XC (90)'!A1:B130,2,FALSE),"")</f>
        <v>0</v>
      </c>
      <c r="J17" s="20">
        <f t="shared" si="0"/>
        <v>37</v>
      </c>
      <c r="K17" s="18">
        <f t="shared" si="1"/>
        <v>9</v>
      </c>
    </row>
    <row r="18" spans="1:11" ht="27.75" customHeight="1" x14ac:dyDescent="0.25">
      <c r="A18" s="18">
        <v>143</v>
      </c>
      <c r="B18" s="19" t="str">
        <f>IFERROR(VLOOKUP($A18,Entries!$A1:$F248,4,FALSE),"")</f>
        <v>Amy Smith</v>
      </c>
      <c r="C18" s="19" t="str">
        <f>IFERROR(VLOOKUP($A18,Entries!$A1:$F248,5,FALSE),"")</f>
        <v>Oaklands Seashell</v>
      </c>
      <c r="D18" s="19" t="str">
        <f>IFERROR(VLOOKUP($A18,Entries!$A1:$F248,6,FALSE),"")</f>
        <v>Wessex Gold Prosecco</v>
      </c>
      <c r="E18" s="20">
        <f>IF(SUMIF('DR (90)'!$A1:$A130,$A18,'DR (90)'!$D1:$D130)=0,"",SUMIF('DR (90)'!$A1:$A130,$A18,'DR (90)'!$D1:$D130))</f>
        <v>33</v>
      </c>
      <c r="F18" s="20">
        <f>IFERROR(VLOOKUP(A18,'SJ (90)'!A1:D128,4,FALSE),"")</f>
        <v>8</v>
      </c>
      <c r="G18" s="18">
        <v>4.4000000000000004</v>
      </c>
      <c r="H18" s="18">
        <v>5.48</v>
      </c>
      <c r="I18" s="20">
        <f>IFERROR(VLOOKUP(A18,'XC (90)'!A1:B130,2,FALSE),"")</f>
        <v>0</v>
      </c>
      <c r="J18" s="20">
        <f t="shared" si="0"/>
        <v>45.4</v>
      </c>
      <c r="K18" s="18">
        <f t="shared" si="1"/>
        <v>16</v>
      </c>
    </row>
    <row r="19" spans="1:11" ht="27.75" customHeight="1" x14ac:dyDescent="0.25">
      <c r="A19" s="18">
        <v>144</v>
      </c>
      <c r="B19" s="19" t="str">
        <f>IFERROR(VLOOKUP($A19,Entries!$A1:$F248,4,FALSE),"")</f>
        <v>Tara Plaister</v>
      </c>
      <c r="C19" s="19" t="str">
        <f>IFERROR(VLOOKUP($A19,Entries!$A1:$F248,5,FALSE),"")</f>
        <v>Cortynan Vivendi</v>
      </c>
      <c r="D19" s="19" t="str">
        <f>IFERROR(VLOOKUP($A19,Entries!$A1:$F248,6,FALSE),"")</f>
        <v>Wessex Gold Prosecco</v>
      </c>
      <c r="E19" s="20">
        <f>IF(SUMIF('DR (90)'!$A1:$A130,$A19,'DR (90)'!$D1:$D130)=0,"",SUMIF('DR (90)'!$A1:$A130,$A19,'DR (90)'!$D1:$D130))</f>
        <v>40.5</v>
      </c>
      <c r="F19" s="20">
        <f>IFERROR(VLOOKUP(A19,'SJ (90)'!A1:D128,4,FALSE),"")</f>
        <v>0</v>
      </c>
      <c r="G19" s="18">
        <v>8</v>
      </c>
      <c r="H19" s="18">
        <v>5.57</v>
      </c>
      <c r="I19" s="20">
        <f>IFERROR(VLOOKUP(A19,'XC (90)'!A1:B130,2,FALSE),"")</f>
        <v>0</v>
      </c>
      <c r="J19" s="20">
        <f t="shared" si="0"/>
        <v>48.5</v>
      </c>
      <c r="K19" s="18">
        <f t="shared" si="1"/>
        <v>17</v>
      </c>
    </row>
    <row r="20" spans="1:11" ht="27.75" customHeight="1" x14ac:dyDescent="0.25">
      <c r="A20" s="18">
        <v>145</v>
      </c>
      <c r="B20" s="19" t="str">
        <f>IFERROR(VLOOKUP($A20,Entries!$A1:$F248,4,FALSE),"")</f>
        <v>Lottie Parkin</v>
      </c>
      <c r="C20" s="19" t="str">
        <f>IFERROR(VLOOKUP($A20,Entries!$A1:$F248,5,FALSE),"")</f>
        <v>Smartie Party</v>
      </c>
      <c r="D20" s="19" t="str">
        <f>IFERROR(VLOOKUP($A20,Entries!$A1:$F248,6,FALSE),"")</f>
        <v>Wessex Gold Prosecco</v>
      </c>
      <c r="E20" s="20">
        <f>IF(SUMIF('DR (90)'!$A1:$A130,$A20,'DR (90)'!$D1:$D130)=0,"",SUMIF('DR (90)'!$A1:$A130,$A20,'DR (90)'!$D1:$D130))</f>
        <v>35.299999999999997</v>
      </c>
      <c r="F20" s="20">
        <f>IFERROR(VLOOKUP(A20,'SJ (90)'!A1:D128,4,FALSE),"")</f>
        <v>16</v>
      </c>
      <c r="G20" s="18">
        <v>1.6</v>
      </c>
      <c r="H20" s="18">
        <v>5.41</v>
      </c>
      <c r="I20" s="20">
        <f>IFERROR(VLOOKUP(A20,'XC (90)'!A1:B130,2,FALSE),"")</f>
        <v>0</v>
      </c>
      <c r="J20" s="20">
        <f t="shared" si="0"/>
        <v>52.9</v>
      </c>
      <c r="K20" s="18">
        <f t="shared" si="1"/>
        <v>19</v>
      </c>
    </row>
    <row r="21" spans="1:11" ht="27.75" customHeight="1" x14ac:dyDescent="0.25">
      <c r="A21" s="18">
        <v>146</v>
      </c>
      <c r="B21" s="19" t="str">
        <f>IFERROR(VLOOKUP($A21,Entries!$A1:$F248,4,FALSE),"")</f>
        <v>Phillipa Hall</v>
      </c>
      <c r="C21" s="19" t="str">
        <f>IFERROR(VLOOKUP($A21,Entries!$A1:$F248,5,FALSE),"")</f>
        <v>Miss Daisy T</v>
      </c>
      <c r="D21" s="19" t="str">
        <f>IFERROR(VLOOKUP($A21,Entries!$A1:$F248,6,FALSE),"")</f>
        <v>VWH</v>
      </c>
      <c r="E21" s="17" t="s">
        <v>205</v>
      </c>
      <c r="F21" s="17" t="s">
        <v>205</v>
      </c>
      <c r="G21" s="17" t="s">
        <v>205</v>
      </c>
      <c r="H21" s="17" t="s">
        <v>205</v>
      </c>
      <c r="I21" s="17" t="s">
        <v>205</v>
      </c>
      <c r="J21" s="17" t="s">
        <v>205</v>
      </c>
      <c r="K21" s="17" t="s">
        <v>205</v>
      </c>
    </row>
    <row r="22" spans="1:11" ht="27.75" customHeight="1" x14ac:dyDescent="0.25">
      <c r="A22" s="18">
        <v>147</v>
      </c>
      <c r="B22" s="19" t="str">
        <f>IFERROR(VLOOKUP($A22,Entries!$A1:$F248,4,FALSE),"")</f>
        <v>Laura Nelmes</v>
      </c>
      <c r="C22" s="19" t="str">
        <f>IFERROR(VLOOKUP($A22,Entries!$A1:$F248,5,FALSE),"")</f>
        <v>Home farm Lily</v>
      </c>
      <c r="D22" s="19" t="str">
        <f>IFERROR(VLOOKUP($A22,Entries!$A1:$F248,6,FALSE),"")</f>
        <v>Berkeley</v>
      </c>
      <c r="E22" s="17" t="s">
        <v>205</v>
      </c>
      <c r="F22" s="17" t="s">
        <v>205</v>
      </c>
      <c r="G22" s="17" t="s">
        <v>205</v>
      </c>
      <c r="H22" s="17" t="s">
        <v>205</v>
      </c>
      <c r="I22" s="17" t="s">
        <v>205</v>
      </c>
      <c r="J22" s="17" t="s">
        <v>205</v>
      </c>
      <c r="K22" s="17" t="s">
        <v>205</v>
      </c>
    </row>
    <row r="23" spans="1:11" ht="27.75" customHeight="1" x14ac:dyDescent="0.25">
      <c r="A23" s="18">
        <v>148</v>
      </c>
      <c r="B23" s="19" t="str">
        <f>IFERROR(VLOOKUP($A23,Entries!$A1:$F248,4,FALSE),"")</f>
        <v>Toni Young</v>
      </c>
      <c r="C23" s="19" t="str">
        <f>IFERROR(VLOOKUP($A23,Entries!$A1:$F248,5,FALSE),"")</f>
        <v>Izzy</v>
      </c>
      <c r="D23" s="19" t="str">
        <f>IFERROR(VLOOKUP($A23,Entries!$A1:$F248,6,FALSE),"")</f>
        <v>Berkeley</v>
      </c>
      <c r="E23" s="20">
        <f>IF(SUMIF('DR (90)'!$A1:$A130,$A23,'DR (90)'!$D1:$D130)=0,"",SUMIF('DR (90)'!$A1:$A130,$A23,'DR (90)'!$D1:$D130))</f>
        <v>36.299999999999997</v>
      </c>
      <c r="F23" s="20">
        <f>IFERROR(VLOOKUP(A23,'SJ (90)'!A1:D128,4,FALSE),"")</f>
        <v>0</v>
      </c>
      <c r="G23" s="18">
        <v>0</v>
      </c>
      <c r="H23" s="18">
        <v>5.35</v>
      </c>
      <c r="I23" s="20">
        <f>IFERROR(VLOOKUP(A23,'XC (90)'!A1:B130,2,FALSE),"")</f>
        <v>0</v>
      </c>
      <c r="J23" s="20">
        <f t="shared" ref="J23:J33" si="2">IF(F23="E","E",IF(I23="E","E",IF(F23="R","R",IF(I23="R","R",SUM(E23:F23,I23)+IF(G23="",0,IF(G23&gt;0,G23,-G23))))))</f>
        <v>36.299999999999997</v>
      </c>
      <c r="K23" s="18">
        <f t="shared" ref="K23:K28" si="3">IFERROR(RANK(J23,J$6:J$33,1),"")</f>
        <v>7</v>
      </c>
    </row>
    <row r="24" spans="1:11" ht="27.75" customHeight="1" x14ac:dyDescent="0.25">
      <c r="A24" s="18">
        <v>149</v>
      </c>
      <c r="B24" s="19" t="str">
        <f>IFERROR(VLOOKUP($A24,Entries!$A1:$F248,4,FALSE),"")</f>
        <v>Aimee Conlon</v>
      </c>
      <c r="C24" s="19" t="str">
        <f>IFERROR(VLOOKUP($A24,Entries!$A1:$F248,5,FALSE),"")</f>
        <v>Master Misprint</v>
      </c>
      <c r="D24" s="19" t="str">
        <f>IFERROR(VLOOKUP($A24,Entries!$A1:$F248,6,FALSE),"")</f>
        <v>Berkeley</v>
      </c>
      <c r="E24" s="20">
        <f>IF(SUMIF('DR (90)'!$A1:$A130,$A24,'DR (90)'!$D1:$D130)=0,"",SUMIF('DR (90)'!$A1:$A130,$A24,'DR (90)'!$D1:$D130))</f>
        <v>31.8</v>
      </c>
      <c r="F24" s="20">
        <f>IFERROR(VLOOKUP(A24,'SJ (90)'!A1:D128,4,FALSE),"")</f>
        <v>4</v>
      </c>
      <c r="G24" s="18">
        <v>1.6</v>
      </c>
      <c r="H24" s="18">
        <v>5.41</v>
      </c>
      <c r="I24" s="20">
        <f>IFERROR(VLOOKUP(A24,'XC (90)'!A1:B130,2,FALSE),"")</f>
        <v>0</v>
      </c>
      <c r="J24" s="20">
        <f t="shared" si="2"/>
        <v>37.4</v>
      </c>
      <c r="K24" s="18">
        <f t="shared" si="3"/>
        <v>10</v>
      </c>
    </row>
    <row r="25" spans="1:11" ht="27.75" customHeight="1" x14ac:dyDescent="0.25">
      <c r="A25" s="18">
        <v>150</v>
      </c>
      <c r="B25" s="19" t="str">
        <f>IFERROR(VLOOKUP($A25,Entries!$A1:$F248,4,FALSE),"")</f>
        <v>Shanice Walton</v>
      </c>
      <c r="C25" s="19" t="str">
        <f>IFERROR(VLOOKUP($A25,Entries!$A1:$F248,5,FALSE),"")</f>
        <v>Verdict</v>
      </c>
      <c r="D25" s="19" t="str">
        <f>IFERROR(VLOOKUP($A25,Entries!$A1:$F248,6,FALSE),"")</f>
        <v>Berkeley</v>
      </c>
      <c r="E25" s="20">
        <f>IF(SUMIF('DR (90)'!$A1:$A130,$A25,'DR (90)'!$D1:$D130)=0,"",SUMIF('DR (90)'!$A1:$A130,$A25,'DR (90)'!$D1:$D130))</f>
        <v>28.3</v>
      </c>
      <c r="F25" s="20">
        <f>IFERROR(VLOOKUP(A25,'SJ (90)'!A1:D128,4,FALSE),"")</f>
        <v>0</v>
      </c>
      <c r="G25" s="18">
        <v>0</v>
      </c>
      <c r="H25" s="18">
        <v>5.36</v>
      </c>
      <c r="I25" s="20">
        <f>IFERROR(VLOOKUP(A25,'XC (90)'!A1:B130,2,FALSE),"")</f>
        <v>0</v>
      </c>
      <c r="J25" s="20">
        <f t="shared" si="2"/>
        <v>28.3</v>
      </c>
      <c r="K25" s="18">
        <f t="shared" si="3"/>
        <v>1</v>
      </c>
    </row>
    <row r="26" spans="1:11" ht="27.75" customHeight="1" x14ac:dyDescent="0.25">
      <c r="A26" s="18">
        <v>151</v>
      </c>
      <c r="B26" s="19" t="str">
        <f>IFERROR(VLOOKUP($A26,Entries!$A1:$F248,4,FALSE),"")</f>
        <v>Katie Roebuck</v>
      </c>
      <c r="C26" s="19" t="str">
        <f>IFERROR(VLOOKUP($A26,Entries!$A1:$F248,5,FALSE),"")</f>
        <v>White Cruising</v>
      </c>
      <c r="D26" s="19" t="str">
        <f>IFERROR(VLOOKUP($A26,Entries!$A1:$F248,6,FALSE),"")</f>
        <v>Kennet Vale</v>
      </c>
      <c r="E26" s="20">
        <f>IF(SUMIF('DR (90)'!$A1:$A130,$A26,'DR (90)'!$D1:$D130)=0,"",SUMIF('DR (90)'!$A1:$A130,$A26,'DR (90)'!$D1:$D130))</f>
        <v>34.299999999999997</v>
      </c>
      <c r="F26" s="20">
        <f>IFERROR(VLOOKUP(A26,'SJ (90)'!A1:D128,4,FALSE),"")</f>
        <v>4</v>
      </c>
      <c r="G26" s="18">
        <v>10.8</v>
      </c>
      <c r="H26" s="18">
        <v>6.04</v>
      </c>
      <c r="I26" s="20">
        <f>IFERROR(VLOOKUP(A26,'XC (90)'!A1:B130,2,FALSE),"")</f>
        <v>0</v>
      </c>
      <c r="J26" s="20">
        <f t="shared" si="2"/>
        <v>49.099999999999994</v>
      </c>
      <c r="K26" s="18">
        <f t="shared" si="3"/>
        <v>18</v>
      </c>
    </row>
    <row r="27" spans="1:11" ht="27.75" customHeight="1" x14ac:dyDescent="0.25">
      <c r="A27" s="18">
        <v>152</v>
      </c>
      <c r="B27" s="19" t="str">
        <f>IFERROR(VLOOKUP($A27,Entries!$A1:$F248,4,FALSE),"")</f>
        <v>Sandy Chase</v>
      </c>
      <c r="C27" s="19" t="str">
        <f>IFERROR(VLOOKUP($A27,Entries!$A1:$F248,5,FALSE),"")</f>
        <v>Danny IX</v>
      </c>
      <c r="D27" s="19" t="str">
        <f>IFERROR(VLOOKUP($A27,Entries!$A1:$F248,6,FALSE),"")</f>
        <v>Kennet Vale</v>
      </c>
      <c r="E27" s="20">
        <f>IF(SUMIF('DR (90)'!$A1:$A130,$A27,'DR (90)'!$D1:$D130)=0,"",SUMIF('DR (90)'!$A1:$A130,$A27,'DR (90)'!$D1:$D130))</f>
        <v>33.5</v>
      </c>
      <c r="F27" s="20">
        <f>IFERROR(VLOOKUP(A27,'SJ (90)'!A1:D128,4,FALSE),"")</f>
        <v>0</v>
      </c>
      <c r="G27" s="18">
        <v>3.2</v>
      </c>
      <c r="H27" s="18">
        <v>5.45</v>
      </c>
      <c r="I27" s="20">
        <f>IFERROR(VLOOKUP(A27,'XC (90)'!A1:B130,2,FALSE),"")</f>
        <v>0</v>
      </c>
      <c r="J27" s="20">
        <f t="shared" si="2"/>
        <v>36.700000000000003</v>
      </c>
      <c r="K27" s="18">
        <f t="shared" si="3"/>
        <v>8</v>
      </c>
    </row>
    <row r="28" spans="1:11" ht="27.75" customHeight="1" x14ac:dyDescent="0.25">
      <c r="A28" s="18">
        <v>153</v>
      </c>
      <c r="B28" s="19" t="str">
        <f>IFERROR(VLOOKUP($A28,Entries!$A1:$F248,4,FALSE),"")</f>
        <v>Julia Harper</v>
      </c>
      <c r="C28" s="19" t="str">
        <f>IFERROR(VLOOKUP($A28,Entries!$A1:$F248,5,FALSE),"")</f>
        <v>Moorbridge Bernie</v>
      </c>
      <c r="D28" s="19" t="str">
        <f>IFERROR(VLOOKUP($A28,Entries!$A1:$F248,6,FALSE),"")</f>
        <v>Kennet Vale</v>
      </c>
      <c r="E28" s="20">
        <f>IF(SUMIF('DR (90)'!$A1:$A130,$A28,'DR (90)'!$D1:$D130)=0,"",SUMIF('DR (90)'!$A1:$A130,$A28,'DR (90)'!$D1:$D130))</f>
        <v>28.3</v>
      </c>
      <c r="F28" s="20">
        <f>IFERROR(VLOOKUP(A28,'SJ (90)'!A1:D128,4,FALSE),"")</f>
        <v>0</v>
      </c>
      <c r="G28" s="18">
        <v>1.2</v>
      </c>
      <c r="H28" s="18">
        <v>5.4</v>
      </c>
      <c r="I28" s="20">
        <f>IFERROR(VLOOKUP(A28,'XC (90)'!A1:B130,2,FALSE),"")</f>
        <v>0</v>
      </c>
      <c r="J28" s="20">
        <f t="shared" si="2"/>
        <v>29.5</v>
      </c>
      <c r="K28" s="18">
        <f t="shared" si="3"/>
        <v>2</v>
      </c>
    </row>
    <row r="29" spans="1:11" ht="27.75" customHeight="1" x14ac:dyDescent="0.25">
      <c r="A29" s="18">
        <v>154</v>
      </c>
      <c r="B29" s="19" t="str">
        <f>IFERROR(VLOOKUP($A29,Entries!$A1:$F248,4,FALSE),"")</f>
        <v>Kate Patterson</v>
      </c>
      <c r="C29" s="19" t="str">
        <f>IFERROR(VLOOKUP($A29,Entries!$A1:$F248,5,FALSE),"")</f>
        <v>Loughnatousa JD</v>
      </c>
      <c r="D29" s="19" t="str">
        <f>IFERROR(VLOOKUP($A29,Entries!$A1:$F248,6,FALSE),"")</f>
        <v>Kennet Vale</v>
      </c>
      <c r="E29" s="20">
        <f>IF(SUMIF('DR (90)'!$A1:$A130,$A29,'DR (90)'!$D1:$D130)=0,"",SUMIF('DR (90)'!$A1:$A130,$A29,'DR (90)'!$D1:$D130))</f>
        <v>36.5</v>
      </c>
      <c r="F29" s="20">
        <f>IFERROR(VLOOKUP(A29,'SJ (90)'!A1:D128,4,FALSE),"")</f>
        <v>4</v>
      </c>
      <c r="G29" s="18">
        <v>0</v>
      </c>
      <c r="H29" s="18">
        <v>5.35</v>
      </c>
      <c r="I29" s="17" t="str">
        <f>IFERROR(VLOOKUP(A29,'XC (90)'!A1:B130,2,FALSE),"")</f>
        <v>E</v>
      </c>
      <c r="J29" s="17" t="str">
        <f t="shared" si="2"/>
        <v>E</v>
      </c>
      <c r="K29" s="17" t="s">
        <v>556</v>
      </c>
    </row>
    <row r="30" spans="1:11" ht="27.75" customHeight="1" x14ac:dyDescent="0.25">
      <c r="A30" s="18">
        <v>155</v>
      </c>
      <c r="B30" s="19" t="str">
        <f>IFERROR(VLOOKUP($A30,Entries!$A1:$F248,4,FALSE),"")</f>
        <v>Annette Sawyer</v>
      </c>
      <c r="C30" s="19" t="str">
        <f>IFERROR(VLOOKUP($A30,Entries!$A1:$F248,5,FALSE),"")</f>
        <v>Roxy</v>
      </c>
      <c r="D30" s="19" t="str">
        <f>IFERROR(VLOOKUP($A30,Entries!$A1:$F248,6,FALSE),"")</f>
        <v>Bath Blue</v>
      </c>
      <c r="E30" s="20">
        <f>IF(SUMIF('DR (90)'!$A1:$A130,$A30,'DR (90)'!$D1:$D130)=0,"",SUMIF('DR (90)'!$A1:$A130,$A30,'DR (90)'!$D1:$D130))</f>
        <v>40</v>
      </c>
      <c r="F30" s="20">
        <f>IFERROR(VLOOKUP(A30,'SJ (90)'!A1:D128,4,FALSE),"")</f>
        <v>4</v>
      </c>
      <c r="G30" s="18">
        <v>14</v>
      </c>
      <c r="H30" s="18">
        <v>6.12</v>
      </c>
      <c r="I30" s="18">
        <v>0</v>
      </c>
      <c r="J30" s="20">
        <f t="shared" si="2"/>
        <v>58</v>
      </c>
      <c r="K30" s="18">
        <f>IFERROR(RANK(J30,J$6:J$33,1),"")</f>
        <v>22</v>
      </c>
    </row>
    <row r="31" spans="1:11" ht="27.75" customHeight="1" x14ac:dyDescent="0.25">
      <c r="A31" s="18">
        <v>156</v>
      </c>
      <c r="B31" s="19" t="str">
        <f>IFERROR(VLOOKUP($A31,Entries!$A1:$F248,4,FALSE),"")</f>
        <v>Melane Sheppard</v>
      </c>
      <c r="C31" s="24">
        <f>IFERROR(VLOOKUP($A31,Entries!$A1:$F248,5,FALSE),"")</f>
        <v>0</v>
      </c>
      <c r="D31" s="19" t="str">
        <f>IFERROR(VLOOKUP($A31,Entries!$A1:$F248,6,FALSE),"")</f>
        <v>Bath Blue</v>
      </c>
      <c r="E31" s="20">
        <f>IF(SUMIF('DR (90)'!$A1:$A130,$A31,'DR (90)'!$D1:$D130)=0,"",SUMIF('DR (90)'!$A1:$A130,$A31,'DR (90)'!$D1:$D130))</f>
        <v>34</v>
      </c>
      <c r="F31" s="20">
        <f>IFERROR(VLOOKUP(A31,'SJ (90)'!A1:D128,4,FALSE),"")</f>
        <v>0</v>
      </c>
      <c r="G31" s="17" t="s">
        <v>556</v>
      </c>
      <c r="H31" s="17" t="s">
        <v>556</v>
      </c>
      <c r="I31" s="17" t="s">
        <v>556</v>
      </c>
      <c r="J31" s="17" t="str">
        <f t="shared" si="2"/>
        <v>E</v>
      </c>
      <c r="K31" s="17" t="s">
        <v>556</v>
      </c>
    </row>
    <row r="32" spans="1:11" ht="27.75" customHeight="1" x14ac:dyDescent="0.25">
      <c r="A32" s="18">
        <v>157</v>
      </c>
      <c r="B32" s="19" t="str">
        <f>IFERROR(VLOOKUP($A32,Entries!$A1:$F248,4,FALSE),"")</f>
        <v>Kayleigh Isaacs</v>
      </c>
      <c r="C32" s="19" t="str">
        <f>IFERROR(VLOOKUP($A32,Entries!$A1:$F248,5,FALSE),"")</f>
        <v>Fabio</v>
      </c>
      <c r="D32" s="19" t="str">
        <f>IFERROR(VLOOKUP($A32,Entries!$A1:$F248,6,FALSE),"")</f>
        <v>Bath Blue</v>
      </c>
      <c r="E32" s="20">
        <f>IF(SUMIF('DR (90)'!$A1:$A130,$A32,'DR (90)'!$D1:$D130)=0,"",SUMIF('DR (90)'!$A1:$A130,$A32,'DR (90)'!$D1:$D130))</f>
        <v>32.299999999999997</v>
      </c>
      <c r="F32" s="20">
        <f>IFERROR(VLOOKUP(A32,'SJ (90)'!A1:D128,4,FALSE),"")</f>
        <v>0</v>
      </c>
      <c r="G32" s="18">
        <v>4.4000000000000004</v>
      </c>
      <c r="H32" s="18">
        <v>5.48</v>
      </c>
      <c r="I32" s="20">
        <f>IFERROR(VLOOKUP(A32,'XC (90)'!A1:B130,2,FALSE),"")</f>
        <v>20</v>
      </c>
      <c r="J32" s="20">
        <f t="shared" si="2"/>
        <v>56.699999999999996</v>
      </c>
      <c r="K32" s="18">
        <f>IFERROR(RANK(J32,J$6:J$33,1),"")</f>
        <v>21</v>
      </c>
    </row>
    <row r="33" spans="1:11" ht="27.75" customHeight="1" x14ac:dyDescent="0.25">
      <c r="A33" s="18">
        <v>158</v>
      </c>
      <c r="B33" s="19" t="str">
        <f>IFERROR(VLOOKUP($A33,Entries!$A1:$F248,4,FALSE),"")</f>
        <v>Lauren Long</v>
      </c>
      <c r="C33" s="19" t="str">
        <f>IFERROR(VLOOKUP($A33,Entries!$A1:$F248,5,FALSE),"")</f>
        <v>Map le World</v>
      </c>
      <c r="D33" s="19" t="str">
        <f>IFERROR(VLOOKUP($A33,Entries!$A1:$F248,6,FALSE),"")</f>
        <v>Bath Blue</v>
      </c>
      <c r="E33" s="20">
        <f>IF(SUMIF('DR (90)'!$A1:$A130,$A33,'DR (90)'!$D1:$D130)=0,"",SUMIF('DR (90)'!$A1:$A130,$A33,'DR (90)'!$D1:$D130))</f>
        <v>41.5</v>
      </c>
      <c r="F33" s="20">
        <f>IFERROR(VLOOKUP(A33,'SJ (90)'!A1:D128,4,FALSE),"")</f>
        <v>0</v>
      </c>
      <c r="G33" s="18">
        <v>0</v>
      </c>
      <c r="H33" s="18">
        <v>5.33</v>
      </c>
      <c r="I33" s="20">
        <f>IFERROR(VLOOKUP(A33,'XC (90)'!A1:B130,2,FALSE),"")</f>
        <v>0</v>
      </c>
      <c r="J33" s="20">
        <f t="shared" si="2"/>
        <v>41.5</v>
      </c>
      <c r="K33" s="17" t="s">
        <v>577</v>
      </c>
    </row>
  </sheetData>
  <pageMargins left="0.70866099999999999" right="0.70866099999999999" top="0.35433100000000001" bottom="0.35433100000000001" header="0.31496099999999999" footer="0.31496099999999999"/>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9"/>
  <sheetViews>
    <sheetView showGridLines="0" topLeftCell="A3" workbookViewId="0"/>
  </sheetViews>
  <sheetFormatPr defaultColWidth="9.140625" defaultRowHeight="14.25" customHeight="1" x14ac:dyDescent="0.25"/>
  <cols>
    <col min="1" max="1" width="5" style="50" customWidth="1"/>
    <col min="2" max="3" width="18.42578125" style="50" customWidth="1"/>
    <col min="4" max="4" width="9.140625" style="50" hidden="1" customWidth="1"/>
    <col min="5" max="11" width="7" style="50" customWidth="1"/>
    <col min="12" max="256" width="9.140625" style="50" customWidth="1"/>
  </cols>
  <sheetData>
    <row r="1" spans="1:11" ht="14.25" hidden="1" customHeight="1" x14ac:dyDescent="0.25">
      <c r="A1" s="11"/>
      <c r="B1" s="11"/>
      <c r="C1" s="11"/>
      <c r="D1" s="11"/>
      <c r="E1" s="11"/>
      <c r="F1" s="11"/>
      <c r="G1" s="10" t="s">
        <v>545</v>
      </c>
      <c r="H1" s="11"/>
      <c r="I1" s="11"/>
      <c r="J1" s="11"/>
      <c r="K1" s="11"/>
    </row>
    <row r="2" spans="1:11" ht="14.25" hidden="1" customHeight="1" x14ac:dyDescent="0.25">
      <c r="A2" s="11"/>
      <c r="B2" s="11"/>
      <c r="C2" s="11"/>
      <c r="D2" s="11"/>
      <c r="E2" s="11"/>
      <c r="F2" s="13"/>
      <c r="G2" s="11"/>
      <c r="H2" s="11"/>
      <c r="I2" s="11"/>
      <c r="J2" s="11"/>
      <c r="K2" s="11"/>
    </row>
    <row r="3" spans="1:11" ht="26.25" customHeight="1" x14ac:dyDescent="0.4">
      <c r="A3" s="14" t="s">
        <v>579</v>
      </c>
      <c r="B3" s="11"/>
      <c r="C3" s="11"/>
      <c r="D3" s="11"/>
      <c r="E3" s="11"/>
      <c r="F3" s="13"/>
      <c r="G3" s="11"/>
      <c r="H3" s="11"/>
      <c r="I3" s="11"/>
      <c r="J3" s="11"/>
      <c r="K3" s="11"/>
    </row>
    <row r="4" spans="1:11" ht="8.1" customHeight="1" x14ac:dyDescent="0.25">
      <c r="A4" s="15"/>
      <c r="B4" s="15"/>
      <c r="C4" s="15"/>
      <c r="D4" s="15"/>
      <c r="E4" s="15"/>
      <c r="F4" s="16"/>
      <c r="G4" s="15"/>
      <c r="H4" s="15"/>
      <c r="I4" s="15"/>
      <c r="J4" s="15"/>
      <c r="K4" s="15"/>
    </row>
    <row r="5" spans="1:11" ht="15" customHeight="1" x14ac:dyDescent="0.25">
      <c r="A5" s="17" t="s">
        <v>547</v>
      </c>
      <c r="B5" s="17" t="s">
        <v>9</v>
      </c>
      <c r="C5" s="17" t="s">
        <v>10</v>
      </c>
      <c r="D5" s="17" t="s">
        <v>11</v>
      </c>
      <c r="E5" s="17" t="s">
        <v>548</v>
      </c>
      <c r="F5" s="17" t="s">
        <v>549</v>
      </c>
      <c r="G5" s="17" t="s">
        <v>550</v>
      </c>
      <c r="H5" s="17" t="s">
        <v>551</v>
      </c>
      <c r="I5" s="17" t="s">
        <v>552</v>
      </c>
      <c r="J5" s="17" t="s">
        <v>553</v>
      </c>
      <c r="K5" s="17" t="s">
        <v>554</v>
      </c>
    </row>
    <row r="6" spans="1:11" ht="27.75" customHeight="1" x14ac:dyDescent="0.25">
      <c r="A6" s="18">
        <v>161</v>
      </c>
      <c r="B6" s="19" t="str">
        <f>IFERROR(VLOOKUP($A6,Entries!$A1:$F248,4,FALSE),"")</f>
        <v>Jessica Acheson</v>
      </c>
      <c r="C6" s="19" t="str">
        <f>IFERROR(VLOOKUP($A6,Entries!$A1:$F248,5,FALSE),"")</f>
        <v>Kygo</v>
      </c>
      <c r="D6" s="24">
        <f>IFERROR(VLOOKUP($A6,Entries!$A1:$F248,6,FALSE),"")</f>
        <v>0</v>
      </c>
      <c r="E6" s="20">
        <f>IF(SUMIF('DR (90)'!$A1:$A130,$A6,'DR (90)'!$D1:$D130)=0,"",SUMIF('DR (90)'!$A1:$A130,$A6,'DR (90)'!$D1:$D130))</f>
        <v>32</v>
      </c>
      <c r="F6" s="20">
        <f>IFERROR(VLOOKUP(A6,'SJ (90)'!A1:D128,4,FALSE),"")</f>
        <v>0</v>
      </c>
      <c r="G6" s="18">
        <v>11.6</v>
      </c>
      <c r="H6" s="18">
        <v>6.06</v>
      </c>
      <c r="I6" s="20">
        <f>IFERROR(VLOOKUP(A6,'XC (90)'!A1:B130,2,FALSE),"")</f>
        <v>0</v>
      </c>
      <c r="J6" s="20">
        <f t="shared" ref="J6:J13" si="0">IF(F6="E","E",IF(I6="E","E",IF(F6="R","R",IF(I6="R","R",SUM(E6:F6,I6)+IF(G6="",0,IF(G6&gt;0,G6,-G6))))))</f>
        <v>43.6</v>
      </c>
      <c r="K6" s="20">
        <f>IFERROR(RANK(J6,J$6:J$29,1),"")</f>
        <v>6</v>
      </c>
    </row>
    <row r="7" spans="1:11" ht="27.75" customHeight="1" x14ac:dyDescent="0.25">
      <c r="A7" s="18">
        <v>162</v>
      </c>
      <c r="B7" s="19" t="str">
        <f>IFERROR(VLOOKUP($A7,Entries!$A1:$F248,4,FALSE),"")</f>
        <v>Perdita White</v>
      </c>
      <c r="C7" s="19" t="str">
        <f>IFERROR(VLOOKUP($A7,Entries!$A1:$F248,5,FALSE),"")</f>
        <v>Merlin</v>
      </c>
      <c r="D7" s="24">
        <f>IFERROR(VLOOKUP($A7,Entries!$A1:$F248,6,FALSE),"")</f>
        <v>0</v>
      </c>
      <c r="E7" s="20">
        <f>IF(SUMIF('DR (90)'!$A1:$A130,$A7,'DR (90)'!$D1:$D130)=0,"",SUMIF('DR (90)'!$A1:$A130,$A7,'DR (90)'!$D1:$D130))</f>
        <v>31.5</v>
      </c>
      <c r="F7" s="20">
        <f>IFERROR(VLOOKUP(A7,'SJ (90)'!A1:D128,4,FALSE),"")</f>
        <v>0</v>
      </c>
      <c r="G7" s="18">
        <v>0</v>
      </c>
      <c r="H7" s="18">
        <v>5.29</v>
      </c>
      <c r="I7" s="20">
        <f>IFERROR(VLOOKUP(A7,'XC (90)'!A1:B130,2,FALSE),"")</f>
        <v>0</v>
      </c>
      <c r="J7" s="20">
        <f t="shared" si="0"/>
        <v>31.5</v>
      </c>
      <c r="K7" s="20">
        <f>IFERROR(RANK(J7,J$6:J$29,1),"")</f>
        <v>1</v>
      </c>
    </row>
    <row r="8" spans="1:11" ht="27.75" customHeight="1" x14ac:dyDescent="0.25">
      <c r="A8" s="18">
        <v>163</v>
      </c>
      <c r="B8" s="19" t="str">
        <f>IFERROR(VLOOKUP($A8,Entries!$A1:$F248,4,FALSE),"")</f>
        <v>Francesca Frost</v>
      </c>
      <c r="C8" s="19" t="str">
        <f>IFERROR(VLOOKUP($A8,Entries!$A1:$F248,5,FALSE),"")</f>
        <v>Kash</v>
      </c>
      <c r="D8" s="24">
        <f>IFERROR(VLOOKUP($A8,Entries!$A1:$F248,6,FALSE),"")</f>
        <v>0</v>
      </c>
      <c r="E8" s="20">
        <f>IF(SUMIF('DR (90)'!$A1:$A130,$A8,'DR (90)'!$D1:$D130)=0,"",SUMIF('DR (90)'!$A1:$A130,$A8,'DR (90)'!$D1:$D130))</f>
        <v>29.5</v>
      </c>
      <c r="F8" s="20">
        <f>IFERROR(VLOOKUP(A8,'SJ (90)'!A1:D128,4,FALSE),"")</f>
        <v>0</v>
      </c>
      <c r="G8" s="17" t="s">
        <v>556</v>
      </c>
      <c r="H8" s="17" t="s">
        <v>556</v>
      </c>
      <c r="I8" s="17" t="str">
        <f>IFERROR(VLOOKUP(A8,'XC (90)'!A1:B130,2,FALSE),"")</f>
        <v>E</v>
      </c>
      <c r="J8" s="17" t="str">
        <f t="shared" si="0"/>
        <v>E</v>
      </c>
      <c r="K8" s="17" t="s">
        <v>556</v>
      </c>
    </row>
    <row r="9" spans="1:11" ht="27.75" customHeight="1" x14ac:dyDescent="0.25">
      <c r="A9" s="18">
        <v>164</v>
      </c>
      <c r="B9" s="19" t="str">
        <f>IFERROR(VLOOKUP($A9,Entries!$A1:$F248,4,FALSE),"")</f>
        <v>Emily Pope</v>
      </c>
      <c r="C9" s="19" t="str">
        <f>IFERROR(VLOOKUP($A9,Entries!$A1:$F248,5,FALSE),"")</f>
        <v>Florence</v>
      </c>
      <c r="D9" s="24">
        <f>IFERROR(VLOOKUP($A9,Entries!$A1:$F248,6,FALSE),"")</f>
        <v>0</v>
      </c>
      <c r="E9" s="20">
        <f>IF(SUMIF('DR (90)'!$A1:$A130,$A9,'DR (90)'!$D1:$D130)=0,"",SUMIF('DR (90)'!$A1:$A130,$A9,'DR (90)'!$D1:$D130))</f>
        <v>34.799999999999997</v>
      </c>
      <c r="F9" s="20">
        <f>IFERROR(VLOOKUP(A9,'SJ (90)'!A1:D128,4,FALSE),"")</f>
        <v>4</v>
      </c>
      <c r="G9" s="18">
        <v>15.6</v>
      </c>
      <c r="H9" s="18">
        <v>6.16</v>
      </c>
      <c r="I9" s="20">
        <f>IFERROR(VLOOKUP(A9,'XC (90)'!A1:B130,2,FALSE),"")</f>
        <v>20</v>
      </c>
      <c r="J9" s="20">
        <f t="shared" si="0"/>
        <v>74.399999999999991</v>
      </c>
      <c r="K9" s="20">
        <f>IFERROR(RANK(J9,J$6:J$29,1),"")</f>
        <v>15</v>
      </c>
    </row>
    <row r="10" spans="1:11" ht="27.75" customHeight="1" x14ac:dyDescent="0.25">
      <c r="A10" s="18">
        <v>165</v>
      </c>
      <c r="B10" s="19" t="str">
        <f>IFERROR(VLOOKUP($A10,Entries!$A1:$F248,4,FALSE),"")</f>
        <v>Ellie Watkins</v>
      </c>
      <c r="C10" s="19" t="str">
        <f>IFERROR(VLOOKUP($A10,Entries!$A1:$F248,5,FALSE),"")</f>
        <v>Kilcony Ruby</v>
      </c>
      <c r="D10" s="24">
        <f>IFERROR(VLOOKUP($A10,Entries!$A1:$F248,6,FALSE),"")</f>
        <v>0</v>
      </c>
      <c r="E10" s="20">
        <f>IF(SUMIF('DR (90)'!$A1:$A130,$A10,'DR (90)'!$D1:$D130)=0,"",SUMIF('DR (90)'!$A1:$A130,$A10,'DR (90)'!$D1:$D130))</f>
        <v>36.5</v>
      </c>
      <c r="F10" s="20">
        <f>IFERROR(VLOOKUP(A10,'SJ (90)'!A1:D128,4,FALSE),"")</f>
        <v>4</v>
      </c>
      <c r="G10" s="18">
        <v>29.6</v>
      </c>
      <c r="H10" s="18">
        <v>6.51</v>
      </c>
      <c r="I10" s="20">
        <f>IFERROR(VLOOKUP(A10,'XC (90)'!A1:B130,2,FALSE),"")</f>
        <v>0</v>
      </c>
      <c r="J10" s="20">
        <f t="shared" si="0"/>
        <v>70.099999999999994</v>
      </c>
      <c r="K10" s="20">
        <f>IFERROR(RANK(J10,J$6:J$29,1),"")</f>
        <v>14</v>
      </c>
    </row>
    <row r="11" spans="1:11" ht="27.75" customHeight="1" x14ac:dyDescent="0.25">
      <c r="A11" s="18">
        <v>166</v>
      </c>
      <c r="B11" s="19" t="str">
        <f>IFERROR(VLOOKUP($A11,Entries!$A1:$F248,4,FALSE),"")</f>
        <v>Toby Piggott</v>
      </c>
      <c r="C11" s="19" t="str">
        <f>IFERROR(VLOOKUP($A11,Entries!$A1:$F248,5,FALSE),"")</f>
        <v>BVS Palantir</v>
      </c>
      <c r="D11" s="24">
        <f>IFERROR(VLOOKUP($A11,Entries!$A1:$F248,6,FALSE),"")</f>
        <v>0</v>
      </c>
      <c r="E11" s="20">
        <f>IF(SUMIF('DR (90)'!$A1:$A130,$A11,'DR (90)'!$D1:$D130)=0,"",SUMIF('DR (90)'!$A1:$A130,$A11,'DR (90)'!$D1:$D130))</f>
        <v>33</v>
      </c>
      <c r="F11" s="20">
        <f>IFERROR(VLOOKUP(A11,'SJ (90)'!A1:D128,4,FALSE),"")</f>
        <v>4</v>
      </c>
      <c r="G11" s="17" t="s">
        <v>556</v>
      </c>
      <c r="H11" s="17" t="s">
        <v>556</v>
      </c>
      <c r="I11" s="17" t="str">
        <f>IFERROR(VLOOKUP(A11,'XC (90)'!A1:B130,2,FALSE),"")</f>
        <v>E</v>
      </c>
      <c r="J11" s="17" t="str">
        <f t="shared" si="0"/>
        <v>E</v>
      </c>
      <c r="K11" s="17" t="s">
        <v>556</v>
      </c>
    </row>
    <row r="12" spans="1:11" ht="27.75" customHeight="1" x14ac:dyDescent="0.25">
      <c r="A12" s="18">
        <v>167</v>
      </c>
      <c r="B12" s="19" t="str">
        <f>IFERROR(VLOOKUP($A12,Entries!$A1:$F248,4,FALSE),"")</f>
        <v>Lowenna Harvey</v>
      </c>
      <c r="C12" s="19" t="str">
        <f>IFERROR(VLOOKUP($A12,Entries!$A1:$F248,5,FALSE),"")</f>
        <v>Faerely Certain</v>
      </c>
      <c r="D12" s="24">
        <f>IFERROR(VLOOKUP($A12,Entries!$A1:$F248,6,FALSE),"")</f>
        <v>0</v>
      </c>
      <c r="E12" s="20">
        <f>IF(SUMIF('DR (90)'!$A1:$A130,$A12,'DR (90)'!$D1:$D130)=0,"",SUMIF('DR (90)'!$A1:$A130,$A12,'DR (90)'!$D1:$D130))</f>
        <v>35</v>
      </c>
      <c r="F12" s="20">
        <f>IFERROR(VLOOKUP(A12,'SJ (90)'!A1:D128,4,FALSE),"")</f>
        <v>12</v>
      </c>
      <c r="G12" s="18">
        <v>7.6</v>
      </c>
      <c r="H12" s="18">
        <v>5.56</v>
      </c>
      <c r="I12" s="20">
        <f>IFERROR(VLOOKUP(A12,'XC (90)'!A1:B130,2,FALSE),"")</f>
        <v>0</v>
      </c>
      <c r="J12" s="20">
        <f t="shared" si="0"/>
        <v>54.6</v>
      </c>
      <c r="K12" s="20">
        <f>IFERROR(RANK(J12,J$6:J$29,1),"")</f>
        <v>12</v>
      </c>
    </row>
    <row r="13" spans="1:11" ht="27.75" customHeight="1" x14ac:dyDescent="0.25">
      <c r="A13" s="18">
        <v>168</v>
      </c>
      <c r="B13" s="19" t="str">
        <f>IFERROR(VLOOKUP($A13,Entries!$A1:$F248,4,FALSE),"")</f>
        <v>Karen Phillips</v>
      </c>
      <c r="C13" s="19" t="str">
        <f>IFERROR(VLOOKUP($A13,Entries!$A1:$F248,5,FALSE),"")</f>
        <v>Sprocketts Binky</v>
      </c>
      <c r="D13" s="24">
        <f>IFERROR(VLOOKUP($A13,Entries!$A1:$F248,6,FALSE),"")</f>
        <v>0</v>
      </c>
      <c r="E13" s="20">
        <f>IF(SUMIF('DR (90)'!$A1:$A130,$A13,'DR (90)'!$D1:$D130)=0,"",SUMIF('DR (90)'!$A1:$A130,$A13,'DR (90)'!$D1:$D130))</f>
        <v>31</v>
      </c>
      <c r="F13" s="20">
        <f>IFERROR(VLOOKUP(A13,'SJ (90)'!A1:D128,4,FALSE),"")</f>
        <v>4</v>
      </c>
      <c r="G13" s="18">
        <v>0</v>
      </c>
      <c r="H13" s="18">
        <v>5.25</v>
      </c>
      <c r="I13" s="20">
        <f>IFERROR(VLOOKUP(A13,'XC (90)'!A1:B130,2,FALSE),"")</f>
        <v>0</v>
      </c>
      <c r="J13" s="20">
        <f t="shared" si="0"/>
        <v>35</v>
      </c>
      <c r="K13" s="20">
        <f>IFERROR(RANK(J13,J$6:J$29,1),"")</f>
        <v>2</v>
      </c>
    </row>
    <row r="14" spans="1:11" ht="27.75" customHeight="1" x14ac:dyDescent="0.25">
      <c r="A14" s="18">
        <v>169</v>
      </c>
      <c r="B14" s="19" t="str">
        <f>IFERROR(VLOOKUP($A14,Entries!$A1:$F248,4,FALSE),"")</f>
        <v>Madeleine Gladstone</v>
      </c>
      <c r="C14" s="19" t="str">
        <f>IFERROR(VLOOKUP($A14,Entries!$A1:$F248,5,FALSE),"")</f>
        <v>Missi Elliot</v>
      </c>
      <c r="D14" s="24">
        <f>IFERROR(VLOOKUP($A14,Entries!$A1:$F248,6,FALSE),"")</f>
        <v>0</v>
      </c>
      <c r="E14" s="20">
        <f>IF(SUMIF('DR (90)'!$A1:$A130,$A14,'DR (90)'!$D1:$D130)=0,"",SUMIF('DR (90)'!$A1:$A130,$A14,'DR (90)'!$D1:$D130))</f>
        <v>34.5</v>
      </c>
      <c r="F14" s="17" t="str">
        <f>IFERROR(VLOOKUP(A14,'SJ (90)'!A1:D128,4,FALSE),"")</f>
        <v>E</v>
      </c>
      <c r="G14" s="17" t="s">
        <v>556</v>
      </c>
      <c r="H14" s="17" t="s">
        <v>556</v>
      </c>
      <c r="I14" s="17" t="s">
        <v>556</v>
      </c>
      <c r="J14" s="17" t="s">
        <v>556</v>
      </c>
      <c r="K14" s="17" t="s">
        <v>556</v>
      </c>
    </row>
    <row r="15" spans="1:11" ht="27.75" customHeight="1" x14ac:dyDescent="0.25">
      <c r="A15" s="18">
        <v>170</v>
      </c>
      <c r="B15" s="19" t="str">
        <f>IFERROR(VLOOKUP($A15,Entries!$A1:$F248,4,FALSE),"")</f>
        <v>Sarah Smith</v>
      </c>
      <c r="C15" s="19" t="str">
        <f>IFERROR(VLOOKUP($A15,Entries!$A1:$F248,5,FALSE),"")</f>
        <v>Bertie</v>
      </c>
      <c r="D15" s="24">
        <f>IFERROR(VLOOKUP($A15,Entries!$A1:$F248,6,FALSE),"")</f>
        <v>0</v>
      </c>
      <c r="E15" s="20">
        <f>IF(SUMIF('DR (90)'!$A1:$A130,$A15,'DR (90)'!$D1:$D130)=0,"",SUMIF('DR (90)'!$A1:$A130,$A15,'DR (90)'!$D1:$D130))</f>
        <v>31.3</v>
      </c>
      <c r="F15" s="20">
        <f>IFERROR(VLOOKUP(A15,'SJ (90)'!A1:D128,4,FALSE),"")</f>
        <v>0</v>
      </c>
      <c r="G15" s="18">
        <v>29.4</v>
      </c>
      <c r="H15" s="18">
        <v>5.1100000000000003</v>
      </c>
      <c r="I15" s="20">
        <f>IFERROR(VLOOKUP(A15,'XC (90)'!A1:B130,2,FALSE),"")</f>
        <v>0</v>
      </c>
      <c r="J15" s="20">
        <f>IF(F15="E","E",IF(I15="E","E",IF(F15="R","R",IF(I15="R","R",SUM(E15:F15,I15)+IF(G15="",0,IF(G15&gt;0,G15,-G15))))))</f>
        <v>60.7</v>
      </c>
      <c r="K15" s="20">
        <f>IFERROR(RANK(J15,J$6:J$29,1),"")</f>
        <v>13</v>
      </c>
    </row>
    <row r="16" spans="1:11" ht="27.75" customHeight="1" x14ac:dyDescent="0.25">
      <c r="A16" s="18">
        <v>171</v>
      </c>
      <c r="B16" s="19" t="str">
        <f>IFERROR(VLOOKUP($A16,Entries!$A1:$F248,4,FALSE),"")</f>
        <v>Richard Lowe</v>
      </c>
      <c r="C16" s="19" t="str">
        <f>IFERROR(VLOOKUP($A16,Entries!$A1:$F248,5,FALSE),"")</f>
        <v>Just for You</v>
      </c>
      <c r="D16" s="24">
        <f>IFERROR(VLOOKUP($A16,Entries!$A1:$F248,6,FALSE),"")</f>
        <v>0</v>
      </c>
      <c r="E16" s="20">
        <f>IF(SUMIF('DR (90)'!$A1:$A130,$A16,'DR (90)'!$D1:$D130)=0,"",SUMIF('DR (90)'!$A1:$A130,$A16,'DR (90)'!$D1:$D130))</f>
        <v>34.799999999999997</v>
      </c>
      <c r="F16" s="20">
        <f>IFERROR(VLOOKUP(A16,'SJ (90)'!A1:D128,4,FALSE),"")</f>
        <v>20</v>
      </c>
      <c r="G16" s="17" t="s">
        <v>556</v>
      </c>
      <c r="H16" s="17" t="s">
        <v>556</v>
      </c>
      <c r="I16" s="17" t="s">
        <v>556</v>
      </c>
      <c r="J16" s="17" t="s">
        <v>556</v>
      </c>
      <c r="K16" s="17" t="s">
        <v>556</v>
      </c>
    </row>
    <row r="17" spans="1:11" ht="27.75" customHeight="1" x14ac:dyDescent="0.25">
      <c r="A17" s="18">
        <v>172</v>
      </c>
      <c r="B17" s="19" t="str">
        <f>IFERROR(VLOOKUP($A17,Entries!$A1:$F248,4,FALSE),"")</f>
        <v>Jessica Acheson</v>
      </c>
      <c r="C17" s="19" t="str">
        <f>IFERROR(VLOOKUP($A17,Entries!$A1:$F248,5,FALSE),"")</f>
        <v>Nemo</v>
      </c>
      <c r="D17" s="24">
        <f>IFERROR(VLOOKUP($A17,Entries!$A1:$F248,6,FALSE),"")</f>
        <v>0</v>
      </c>
      <c r="E17" s="20">
        <f>IF(SUMIF('DR (90)'!$A1:$A130,$A17,'DR (90)'!$D1:$D130)=0,"",SUMIF('DR (90)'!$A1:$A130,$A17,'DR (90)'!$D1:$D130))</f>
        <v>36.299999999999997</v>
      </c>
      <c r="F17" s="20">
        <f>IFERROR(VLOOKUP(A17,'SJ (90)'!A1:D128,4,FALSE),"")</f>
        <v>0</v>
      </c>
      <c r="G17" s="18">
        <v>5.6</v>
      </c>
      <c r="H17" s="18">
        <v>5.51</v>
      </c>
      <c r="I17" s="20">
        <f>IFERROR(VLOOKUP(A17,'XC (90)'!A1:B130,2,FALSE),"")</f>
        <v>0</v>
      </c>
      <c r="J17" s="20">
        <f>IF(F17="E","E",IF(I17="E","E",IF(F17="R","R",IF(I17="R","R",SUM(E17:F17,I17)+IF(G17="",0,IF(G17&gt;0,G17,-G17))))))</f>
        <v>41.9</v>
      </c>
      <c r="K17" s="20">
        <f>IFERROR(RANK(J17,J$6:J$29,1),"")</f>
        <v>4</v>
      </c>
    </row>
    <row r="18" spans="1:11" ht="27.75" customHeight="1" x14ac:dyDescent="0.25">
      <c r="A18" s="18">
        <v>173</v>
      </c>
      <c r="B18" s="24">
        <f>IFERROR(VLOOKUP($A18,Entries!$A1:$F248,4,FALSE),"")</f>
        <v>0</v>
      </c>
      <c r="C18" s="19" t="str">
        <f>IFERROR(VLOOKUP($A18,Entries!$A1:$F248,5,FALSE),"")</f>
        <v>WD</v>
      </c>
      <c r="D18" s="24">
        <f>IFERROR(VLOOKUP($A18,Entries!$A1:$F248,6,FALSE),"")</f>
        <v>0</v>
      </c>
      <c r="E18" s="17" t="s">
        <v>205</v>
      </c>
      <c r="F18" s="17" t="s">
        <v>205</v>
      </c>
      <c r="G18" s="17" t="s">
        <v>205</v>
      </c>
      <c r="H18" s="17" t="s">
        <v>205</v>
      </c>
      <c r="I18" s="17" t="s">
        <v>205</v>
      </c>
      <c r="J18" s="17" t="s">
        <v>205</v>
      </c>
      <c r="K18" s="17" t="s">
        <v>205</v>
      </c>
    </row>
    <row r="19" spans="1:11" ht="27.75" customHeight="1" x14ac:dyDescent="0.25">
      <c r="A19" s="18">
        <v>174</v>
      </c>
      <c r="B19" s="19" t="str">
        <f>IFERROR(VLOOKUP($A19,Entries!$A1:$F248,4,FALSE),"")</f>
        <v>David Doel</v>
      </c>
      <c r="C19" s="19" t="str">
        <f>IFERROR(VLOOKUP($A19,Entries!$A1:$F248,5,FALSE),"")</f>
        <v>Ruby</v>
      </c>
      <c r="D19" s="24">
        <f>IFERROR(VLOOKUP($A19,Entries!$A1:$F248,6,FALSE),"")</f>
        <v>0</v>
      </c>
      <c r="E19" s="17" t="s">
        <v>205</v>
      </c>
      <c r="F19" s="17" t="s">
        <v>205</v>
      </c>
      <c r="G19" s="17" t="s">
        <v>205</v>
      </c>
      <c r="H19" s="17" t="s">
        <v>205</v>
      </c>
      <c r="I19" s="17" t="s">
        <v>205</v>
      </c>
      <c r="J19" s="17" t="s">
        <v>205</v>
      </c>
      <c r="K19" s="17" t="s">
        <v>205</v>
      </c>
    </row>
    <row r="20" spans="1:11" ht="27.75" customHeight="1" x14ac:dyDescent="0.25">
      <c r="A20" s="18">
        <v>175</v>
      </c>
      <c r="B20" s="19" t="str">
        <f>IFERROR(VLOOKUP($A20,Entries!$A1:$F248,4,FALSE),"")</f>
        <v>Holly Battens</v>
      </c>
      <c r="C20" s="19" t="str">
        <f>IFERROR(VLOOKUP($A20,Entries!$A1:$F248,5,FALSE),"")</f>
        <v>Banda</v>
      </c>
      <c r="D20" s="24">
        <f>IFERROR(VLOOKUP($A20,Entries!$A1:$F248,6,FALSE),"")</f>
        <v>0</v>
      </c>
      <c r="E20" s="20">
        <f>IF(SUMIF('DR (90)'!$A1:$A130,$A20,'DR (90)'!$D1:$D130)=0,"",SUMIF('DR (90)'!$A1:$A130,$A20,'DR (90)'!$D1:$D130))</f>
        <v>35.799999999999997</v>
      </c>
      <c r="F20" s="20">
        <f>IFERROR(VLOOKUP(A20,'SJ (90)'!A1:D128,4,FALSE),"")</f>
        <v>0</v>
      </c>
      <c r="G20" s="18">
        <v>6.4</v>
      </c>
      <c r="H20" s="18">
        <v>5.53</v>
      </c>
      <c r="I20" s="20">
        <f>IFERROR(VLOOKUP(A20,'XC (90)'!A1:B130,2,FALSE),"")</f>
        <v>0</v>
      </c>
      <c r="J20" s="20">
        <f>IF(F20="E","E",IF(I20="E","E",IF(F20="R","R",IF(I20="R","R",SUM(E20:F20,I20)+IF(G20="",0,IF(G20&gt;0,G20,-G20))))))</f>
        <v>42.199999999999996</v>
      </c>
      <c r="K20" s="20">
        <f>IFERROR(RANK(J20,J$6:J$29,1),"")</f>
        <v>5</v>
      </c>
    </row>
    <row r="21" spans="1:11" ht="27.75" customHeight="1" x14ac:dyDescent="0.25">
      <c r="A21" s="18">
        <v>176</v>
      </c>
      <c r="B21" s="19" t="str">
        <f>IFERROR(VLOOKUP($A21,Entries!$A1:$F248,4,FALSE),"")</f>
        <v>George Battens</v>
      </c>
      <c r="C21" s="19" t="str">
        <f>IFERROR(VLOOKUP($A21,Entries!$A1:$F248,5,FALSE),"")</f>
        <v>Bay River</v>
      </c>
      <c r="D21" s="24">
        <f>IFERROR(VLOOKUP($A21,Entries!$A1:$F248,6,FALSE),"")</f>
        <v>0</v>
      </c>
      <c r="E21" s="20">
        <f>IF(SUMIF('DR (90)'!$A1:$A130,$A21,'DR (90)'!$D1:$D130)=0,"",SUMIF('DR (90)'!$A1:$A130,$A21,'DR (90)'!$D1:$D130))</f>
        <v>38.5</v>
      </c>
      <c r="F21" s="20">
        <f>IFERROR(VLOOKUP(A21,'SJ (90)'!A1:D128,4,FALSE),"")</f>
        <v>0</v>
      </c>
      <c r="G21" s="18">
        <v>6.8</v>
      </c>
      <c r="H21" s="18">
        <v>5.54</v>
      </c>
      <c r="I21" s="20">
        <f>IFERROR(VLOOKUP(A21,'XC (90)'!A1:B130,2,FALSE),"")</f>
        <v>0</v>
      </c>
      <c r="J21" s="20">
        <f>IF(F21="E","E",IF(I21="E","E",IF(F21="R","R",IF(I21="R","R",SUM(E21:F21,I21)+IF(G21="",0,IF(G21&gt;0,G21,-G21))))))</f>
        <v>45.3</v>
      </c>
      <c r="K21" s="20">
        <f>IFERROR(RANK(J21,J$6:J$29,1),"")</f>
        <v>8</v>
      </c>
    </row>
    <row r="22" spans="1:11" ht="27.75" customHeight="1" x14ac:dyDescent="0.25">
      <c r="A22" s="18">
        <v>177</v>
      </c>
      <c r="B22" s="19" t="str">
        <f>IFERROR(VLOOKUP($A22,Entries!$A1:$F248,4,FALSE),"")</f>
        <v>Jancis Weal</v>
      </c>
      <c r="C22" s="19" t="str">
        <f>IFERROR(VLOOKUP($A22,Entries!$A1:$F248,5,FALSE),"")</f>
        <v>Volatis Elana</v>
      </c>
      <c r="D22" s="24">
        <f>IFERROR(VLOOKUP($A22,Entries!$A1:$F248,6,FALSE),"")</f>
        <v>0</v>
      </c>
      <c r="E22" s="20">
        <f>IF(SUMIF('DR (90)'!$A1:$A130,$A22,'DR (90)'!$D1:$D130)=0,"",SUMIF('DR (90)'!$A1:$A130,$A22,'DR (90)'!$D1:$D130))</f>
        <v>37.5</v>
      </c>
      <c r="F22" s="20">
        <f>IFERROR(VLOOKUP(A22,'SJ (90)'!A1:D128,4,FALSE),"")</f>
        <v>0</v>
      </c>
      <c r="G22" s="17" t="s">
        <v>556</v>
      </c>
      <c r="H22" s="17" t="s">
        <v>556</v>
      </c>
      <c r="I22" s="17" t="s">
        <v>556</v>
      </c>
      <c r="J22" s="17" t="s">
        <v>556</v>
      </c>
      <c r="K22" s="17" t="s">
        <v>556</v>
      </c>
    </row>
    <row r="23" spans="1:11" ht="27.75" customHeight="1" x14ac:dyDescent="0.25">
      <c r="A23" s="18">
        <v>178</v>
      </c>
      <c r="B23" s="24">
        <f>IFERROR(VLOOKUP($A23,Entries!$A1:$F248,4,FALSE),"")</f>
        <v>0</v>
      </c>
      <c r="C23" s="19" t="str">
        <f>IFERROR(VLOOKUP($A23,Entries!$A1:$F248,5,FALSE),"")</f>
        <v>WD</v>
      </c>
      <c r="D23" s="24">
        <f>IFERROR(VLOOKUP($A23,Entries!$A1:$F248,6,FALSE),"")</f>
        <v>0</v>
      </c>
      <c r="E23" s="17" t="s">
        <v>205</v>
      </c>
      <c r="F23" s="17" t="s">
        <v>205</v>
      </c>
      <c r="G23" s="17" t="s">
        <v>205</v>
      </c>
      <c r="H23" s="17" t="s">
        <v>205</v>
      </c>
      <c r="I23" s="17" t="s">
        <v>205</v>
      </c>
      <c r="J23" s="17" t="s">
        <v>205</v>
      </c>
      <c r="K23" s="17" t="s">
        <v>205</v>
      </c>
    </row>
    <row r="24" spans="1:11" ht="27.75" customHeight="1" x14ac:dyDescent="0.25">
      <c r="A24" s="18">
        <v>179</v>
      </c>
      <c r="B24" s="19" t="str">
        <f>IFERROR(VLOOKUP($A24,Entries!$A1:$F248,4,FALSE),"")</f>
        <v>Lauren Dallison</v>
      </c>
      <c r="C24" s="19" t="str">
        <f>IFERROR(VLOOKUP($A24,Entries!$A1:$F248,5,FALSE),"")</f>
        <v>Donald</v>
      </c>
      <c r="D24" s="24">
        <f>IFERROR(VLOOKUP($A24,Entries!$A1:$F248,6,FALSE),"")</f>
        <v>0</v>
      </c>
      <c r="E24" s="20">
        <f>IF(SUMIF('DR (90)'!$A1:$A130,$A24,'DR (90)'!$D1:$D130)=0,"",SUMIF('DR (90)'!$A1:$A130,$A24,'DR (90)'!$D1:$D130))</f>
        <v>29.5</v>
      </c>
      <c r="F24" s="20">
        <f>IFERROR(VLOOKUP(A24,'SJ (90)'!A1:D128,4,FALSE),"")</f>
        <v>8</v>
      </c>
      <c r="G24" s="17" t="s">
        <v>556</v>
      </c>
      <c r="H24" s="17" t="s">
        <v>556</v>
      </c>
      <c r="I24" s="17" t="s">
        <v>556</v>
      </c>
      <c r="J24" s="17" t="s">
        <v>556</v>
      </c>
      <c r="K24" s="17" t="s">
        <v>556</v>
      </c>
    </row>
    <row r="25" spans="1:11" ht="27.75" customHeight="1" x14ac:dyDescent="0.25">
      <c r="A25" s="18">
        <v>180</v>
      </c>
      <c r="B25" s="19" t="str">
        <f>IFERROR(VLOOKUP($A25,Entries!$A1:$F248,4,FALSE),"")</f>
        <v>Pandora Yates</v>
      </c>
      <c r="C25" s="19" t="str">
        <f>IFERROR(VLOOKUP($A25,Entries!$A1:$F248,5,FALSE),"")</f>
        <v>Sam</v>
      </c>
      <c r="D25" s="24">
        <f>IFERROR(VLOOKUP($A25,Entries!$A1:$F248,6,FALSE),"")</f>
        <v>0</v>
      </c>
      <c r="E25" s="20">
        <f>IF(SUMIF('DR (90)'!$A1:$A130,$A25,'DR (90)'!$D1:$D130)=0,"",SUMIF('DR (90)'!$A1:$A130,$A25,'DR (90)'!$D1:$D130))</f>
        <v>36</v>
      </c>
      <c r="F25" s="20">
        <f>IFERROR(VLOOKUP(A25,'SJ (90)'!A1:D128,4,FALSE),"")</f>
        <v>0</v>
      </c>
      <c r="G25" s="18">
        <v>16</v>
      </c>
      <c r="H25" s="18">
        <v>6.17</v>
      </c>
      <c r="I25" s="20">
        <f>IFERROR(VLOOKUP(A25,'XC (90)'!A1:B130,2,FALSE),"")</f>
        <v>0</v>
      </c>
      <c r="J25" s="20">
        <f>IF(F25="E","E",IF(I25="E","E",IF(F25="R","R",IF(I25="R","R",SUM(E25:F25,I25)+IF(G25="",0,IF(G25&gt;0,G25,-G25))))))</f>
        <v>52</v>
      </c>
      <c r="K25" s="20">
        <f>IFERROR(RANK(J25,J$6:J$29,1),"")</f>
        <v>11</v>
      </c>
    </row>
    <row r="26" spans="1:11" ht="27.75" customHeight="1" x14ac:dyDescent="0.25">
      <c r="A26" s="18">
        <v>181</v>
      </c>
      <c r="B26" s="19" t="str">
        <f>IFERROR(VLOOKUP($A26,Entries!$A1:$F248,4,FALSE),"")</f>
        <v>Gemma Groves</v>
      </c>
      <c r="C26" s="19" t="str">
        <f>IFERROR(VLOOKUP($A26,Entries!$A1:$F248,5,FALSE),"")</f>
        <v>Gwanako</v>
      </c>
      <c r="D26" s="24">
        <f>IFERROR(VLOOKUP($A26,Entries!$A1:$F248,6,FALSE),"")</f>
        <v>0</v>
      </c>
      <c r="E26" s="20">
        <f>IF(SUMIF('DR (90)'!$A1:$A130,$A26,'DR (90)'!$D1:$D130)=0,"",SUMIF('DR (90)'!$A1:$A130,$A26,'DR (90)'!$D1:$D130))</f>
        <v>33.799999999999997</v>
      </c>
      <c r="F26" s="20">
        <f>IFERROR(VLOOKUP(A26,'SJ (90)'!A1:D128,4,FALSE),"")</f>
        <v>4</v>
      </c>
      <c r="G26" s="18">
        <v>2.4</v>
      </c>
      <c r="H26" s="18">
        <v>5.43</v>
      </c>
      <c r="I26" s="20">
        <f>IFERROR(VLOOKUP(A26,'XC (90)'!A1:B130,2,FALSE),"")</f>
        <v>0</v>
      </c>
      <c r="J26" s="20">
        <f>IF(F26="E","E",IF(I26="E","E",IF(F26="R","R",IF(I26="R","R",SUM(E26:F26,I26)+IF(G26="",0,IF(G26&gt;0,G26,-G26))))))</f>
        <v>40.199999999999996</v>
      </c>
      <c r="K26" s="20">
        <f>IFERROR(RANK(J26,J$6:J$29,1),"")</f>
        <v>3</v>
      </c>
    </row>
    <row r="27" spans="1:11" ht="27.75" customHeight="1" x14ac:dyDescent="0.25">
      <c r="A27" s="18">
        <v>182</v>
      </c>
      <c r="B27" s="19" t="str">
        <f>IFERROR(VLOOKUP($A27,Entries!$A1:$F248,4,FALSE),"")</f>
        <v>Katie Macey</v>
      </c>
      <c r="C27" s="19" t="str">
        <f>IFERROR(VLOOKUP($A27,Entries!$A1:$F248,5,FALSE),"")</f>
        <v>Staghill Polar Flight</v>
      </c>
      <c r="D27" s="24">
        <f>IFERROR(VLOOKUP($A27,Entries!$A1:$F248,6,FALSE),"")</f>
        <v>0</v>
      </c>
      <c r="E27" s="20">
        <f>IF(SUMIF('DR (90)'!$A1:$A130,$A27,'DR (90)'!$D1:$D130)=0,"",SUMIF('DR (90)'!$A1:$A130,$A27,'DR (90)'!$D1:$D130))</f>
        <v>35</v>
      </c>
      <c r="F27" s="20">
        <f>IFERROR(VLOOKUP(A27,'SJ (90)'!A1:D128,4,FALSE),"")</f>
        <v>8</v>
      </c>
      <c r="G27" s="18">
        <v>6</v>
      </c>
      <c r="H27" s="18">
        <v>5.07</v>
      </c>
      <c r="I27" s="20">
        <f>IFERROR(VLOOKUP(A27,'XC (90)'!A1:B130,2,FALSE),"")</f>
        <v>0</v>
      </c>
      <c r="J27" s="20">
        <f>IF(F27="E","E",IF(I27="E","E",IF(F27="R","R",IF(I27="R","R",SUM(E27:F27,I27)+IF(G27="",0,IF(G27&gt;0,G27,-G27))))))</f>
        <v>49</v>
      </c>
      <c r="K27" s="20">
        <f>IFERROR(RANK(J27,J$6:J$29,1),"")</f>
        <v>10</v>
      </c>
    </row>
    <row r="28" spans="1:11" ht="27.75" customHeight="1" x14ac:dyDescent="0.25">
      <c r="A28" s="18">
        <v>183</v>
      </c>
      <c r="B28" s="19" t="str">
        <f>IFERROR(VLOOKUP($A28,Entries!$A1:$F248,4,FALSE),"")</f>
        <v>Hannah Burt</v>
      </c>
      <c r="C28" s="19" t="str">
        <f>IFERROR(VLOOKUP($A28,Entries!$A1:$F248,5,FALSE),"")</f>
        <v>Diego IV</v>
      </c>
      <c r="D28" s="24">
        <f>IFERROR(VLOOKUP($A28,Entries!$A1:$F248,6,FALSE),"")</f>
        <v>0</v>
      </c>
      <c r="E28" s="20">
        <f>IF(SUMIF('DR (90)'!$A1:$A130,$A28,'DR (90)'!$D1:$D130)=0,"",SUMIF('DR (90)'!$A1:$A130,$A28,'DR (90)'!$D1:$D130))</f>
        <v>34.799999999999997</v>
      </c>
      <c r="F28" s="20">
        <f>IFERROR(VLOOKUP(A28,'SJ (90)'!A1:D128,4,FALSE),"")</f>
        <v>9</v>
      </c>
      <c r="G28" s="18">
        <v>0</v>
      </c>
      <c r="H28" s="18">
        <v>5.24</v>
      </c>
      <c r="I28" s="20">
        <f>IFERROR(VLOOKUP(A28,'XC (90)'!A1:B130,2,FALSE),"")</f>
        <v>0</v>
      </c>
      <c r="J28" s="20">
        <f>IF(F28="E","E",IF(I28="E","E",IF(F28="R","R",IF(I28="R","R",SUM(E28:F28,I28)+IF(G28="",0,IF(G28&gt;0,G28,-G28))))))</f>
        <v>43.8</v>
      </c>
      <c r="K28" s="20">
        <f>IFERROR(RANK(J28,J$6:J$29,1),"")</f>
        <v>7</v>
      </c>
    </row>
    <row r="29" spans="1:11" ht="27.75" customHeight="1" x14ac:dyDescent="0.25">
      <c r="A29" s="18">
        <v>184</v>
      </c>
      <c r="B29" s="19" t="str">
        <f>IFERROR(VLOOKUP($A29,Entries!$A1:$F248,4,FALSE),"")</f>
        <v>Laura Sharpe</v>
      </c>
      <c r="C29" s="19" t="str">
        <f>IFERROR(VLOOKUP($A29,Entries!$A1:$F248,5,FALSE),"")</f>
        <v>Truffle</v>
      </c>
      <c r="D29" s="24">
        <f>IFERROR(VLOOKUP($A29,Entries!$A1:$F248,6,FALSE),"")</f>
        <v>0</v>
      </c>
      <c r="E29" s="20">
        <f>IF(SUMIF('DR (90)'!$A1:$A130,$A29,'DR (90)'!$D1:$D130)=0,"",SUMIF('DR (90)'!$A1:$A130,$A29,'DR (90)'!$D1:$D130))</f>
        <v>31.3</v>
      </c>
      <c r="F29" s="20">
        <f>IFERROR(VLOOKUP(A29,'SJ (90)'!A1:D128,4,FALSE),"")</f>
        <v>16</v>
      </c>
      <c r="G29" s="18">
        <v>0.4</v>
      </c>
      <c r="H29" s="18">
        <v>5.38</v>
      </c>
      <c r="I29" s="18">
        <v>0</v>
      </c>
      <c r="J29" s="20">
        <f>IF(F29="E","E",IF(I29="E","E",IF(F29="R","R",IF(I29="R","R",SUM(E29:F29,I29)+IF(G29="",0,IF(G29&gt;0,G29,-G29))))))</f>
        <v>47.699999999999996</v>
      </c>
      <c r="K29" s="20">
        <f>IFERROR(RANK(J29,J$6:J$29,1),"")</f>
        <v>9</v>
      </c>
    </row>
  </sheetData>
  <pageMargins left="0.70866099999999999" right="0.70866099999999999" top="0.35433100000000001" bottom="0.35433100000000001" header="0.31496099999999999" footer="0.31496099999999999"/>
  <pageSetup orientation="portrait"/>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8"/>
  <sheetViews>
    <sheetView showGridLines="0" topLeftCell="A3" workbookViewId="0"/>
  </sheetViews>
  <sheetFormatPr defaultColWidth="9.140625" defaultRowHeight="14.25" customHeight="1" x14ac:dyDescent="0.25"/>
  <cols>
    <col min="1" max="1" width="5" style="51" customWidth="1"/>
    <col min="2" max="4" width="18.42578125" style="51" customWidth="1"/>
    <col min="5" max="11" width="7" style="51" customWidth="1"/>
    <col min="12" max="256" width="9.140625" style="51" customWidth="1"/>
  </cols>
  <sheetData>
    <row r="1" spans="1:11" ht="14.25" hidden="1" customHeight="1" x14ac:dyDescent="0.25">
      <c r="A1" s="11"/>
      <c r="B1" s="11"/>
      <c r="C1" s="11"/>
      <c r="D1" s="11"/>
      <c r="E1" s="11"/>
      <c r="F1" s="11"/>
      <c r="G1" s="10" t="s">
        <v>545</v>
      </c>
      <c r="H1" s="11"/>
      <c r="I1" s="11"/>
      <c r="J1" s="11"/>
      <c r="K1" s="11"/>
    </row>
    <row r="2" spans="1:11" ht="14.25" hidden="1" customHeight="1" x14ac:dyDescent="0.25">
      <c r="A2" s="11"/>
      <c r="B2" s="11"/>
      <c r="C2" s="11"/>
      <c r="D2" s="11"/>
      <c r="E2" s="11"/>
      <c r="F2" s="13"/>
      <c r="G2" s="11"/>
      <c r="H2" s="11"/>
      <c r="I2" s="11"/>
      <c r="J2" s="11"/>
      <c r="K2" s="11"/>
    </row>
    <row r="3" spans="1:11" ht="26.25" customHeight="1" x14ac:dyDescent="0.4">
      <c r="A3" s="14" t="s">
        <v>581</v>
      </c>
      <c r="B3" s="11"/>
      <c r="C3" s="11"/>
      <c r="D3" s="11"/>
      <c r="E3" s="11"/>
      <c r="F3" s="13"/>
      <c r="G3" s="11"/>
      <c r="H3" s="11"/>
      <c r="I3" s="11"/>
      <c r="J3" s="11"/>
      <c r="K3" s="11"/>
    </row>
    <row r="4" spans="1:11" ht="8.1" customHeight="1" x14ac:dyDescent="0.25">
      <c r="A4" s="15"/>
      <c r="B4" s="15"/>
      <c r="C4" s="15"/>
      <c r="D4" s="15"/>
      <c r="E4" s="15"/>
      <c r="F4" s="16"/>
      <c r="G4" s="15"/>
      <c r="H4" s="15"/>
      <c r="I4" s="15"/>
      <c r="J4" s="15"/>
      <c r="K4" s="15"/>
    </row>
    <row r="5" spans="1:11" ht="15" customHeight="1" x14ac:dyDescent="0.25">
      <c r="A5" s="17" t="s">
        <v>547</v>
      </c>
      <c r="B5" s="17" t="s">
        <v>9</v>
      </c>
      <c r="C5" s="17" t="s">
        <v>10</v>
      </c>
      <c r="D5" s="17" t="s">
        <v>11</v>
      </c>
      <c r="E5" s="17" t="s">
        <v>548</v>
      </c>
      <c r="F5" s="17" t="s">
        <v>549</v>
      </c>
      <c r="G5" s="17" t="s">
        <v>550</v>
      </c>
      <c r="H5" s="17" t="s">
        <v>551</v>
      </c>
      <c r="I5" s="17" t="s">
        <v>552</v>
      </c>
      <c r="J5" s="17" t="s">
        <v>553</v>
      </c>
      <c r="K5" s="17" t="s">
        <v>554</v>
      </c>
    </row>
    <row r="6" spans="1:11" ht="27.75" customHeight="1" x14ac:dyDescent="0.25">
      <c r="A6" s="18">
        <v>191</v>
      </c>
      <c r="B6" s="19" t="str">
        <f>IFERROR(VLOOKUP($A6,Entries!$A1:$F248,4,FALSE),"")</f>
        <v>Christie Antoniou</v>
      </c>
      <c r="C6" s="19" t="str">
        <f>IFERROR(VLOOKUP($A6,Entries!$A1:$F248,5,FALSE),"")</f>
        <v>Captain Hook</v>
      </c>
      <c r="D6" s="19" t="str">
        <f>IFERROR(VLOOKUP($A6,Entries!$A1:$F248,6,FALSE),"")</f>
        <v>Bath</v>
      </c>
      <c r="E6" s="20">
        <f>IF(SUMIF('DR (90)'!$A1:$A130,$A6,'DR (90)'!$D1:$D130)=0,"",SUMIF('DR (90)'!$A1:$A130,$A6,'DR (90)'!$D1:$D130))</f>
        <v>35</v>
      </c>
      <c r="F6" s="20">
        <f>IFERROR(VLOOKUP(A6,'SJ (90)'!A1:D128,4,FALSE),"")</f>
        <v>0</v>
      </c>
      <c r="G6" s="18">
        <v>2</v>
      </c>
      <c r="H6" s="18">
        <v>5.42</v>
      </c>
      <c r="I6" s="18">
        <v>0</v>
      </c>
      <c r="J6" s="20">
        <f>IF(F6="E","E",IF(I6="E","E",IF(F6="R","R",IF(I6="R","R",SUM(E6:F6,I6)+IF(G6="",0,IF(G6&gt;0,G6,-G6))))))</f>
        <v>37</v>
      </c>
      <c r="K6" s="20">
        <f>IFERROR(RANK(J6,J$6:J$18,1),"")</f>
        <v>1</v>
      </c>
    </row>
    <row r="7" spans="1:11" ht="27.75" customHeight="1" x14ac:dyDescent="0.25">
      <c r="A7" s="18">
        <v>192</v>
      </c>
      <c r="B7" s="19" t="str">
        <f>IFERROR(VLOOKUP($A7,Entries!$A1:$F248,4,FALSE),"")</f>
        <v>Katie Hughes</v>
      </c>
      <c r="C7" s="19" t="str">
        <f>IFERROR(VLOOKUP($A7,Entries!$A1:$F248,5,FALSE),"")</f>
        <v>Darifa</v>
      </c>
      <c r="D7" s="19" t="str">
        <f>IFERROR(VLOOKUP($A7,Entries!$A1:$F248,6,FALSE),"")</f>
        <v>Bath</v>
      </c>
      <c r="E7" s="20">
        <f>IF(SUMIF('DR (90)'!$A1:$A130,$A7,'DR (90)'!$D1:$D130)=0,"",SUMIF('DR (90)'!$A1:$A130,$A7,'DR (90)'!$D1:$D130))</f>
        <v>37.299999999999997</v>
      </c>
      <c r="F7" s="20">
        <f>IFERROR(VLOOKUP(A7,'SJ (90)'!A1:D128,4,FALSE),"")</f>
        <v>0</v>
      </c>
      <c r="G7" s="18">
        <v>0</v>
      </c>
      <c r="H7" s="18">
        <v>5.24</v>
      </c>
      <c r="I7" s="18">
        <v>20</v>
      </c>
      <c r="J7" s="20">
        <f>IF(F7="E","E",IF(I7="E","E",IF(F7="R","R",IF(I7="R","R",SUM(E7:F7,I7)+IF(G7="",0,IF(G7&gt;0,G7,-G7))))))</f>
        <v>57.3</v>
      </c>
      <c r="K7" s="20">
        <f>IFERROR(RANK(J7,J$6:J$18,1),"")</f>
        <v>8</v>
      </c>
    </row>
    <row r="8" spans="1:11" ht="27.75" customHeight="1" x14ac:dyDescent="0.25">
      <c r="A8" s="18">
        <v>193</v>
      </c>
      <c r="B8" s="19" t="str">
        <f>IFERROR(VLOOKUP($A8,Entries!$A1:$F248,4,FALSE),"")</f>
        <v>Chloe Derrick</v>
      </c>
      <c r="C8" s="19" t="str">
        <f>IFERROR(VLOOKUP($A8,Entries!$A1:$F248,5,FALSE),"")</f>
        <v>An Currach Mor Piebor</v>
      </c>
      <c r="D8" s="19" t="str">
        <f>IFERROR(VLOOKUP($A8,Entries!$A1:$F248,6,FALSE),"")</f>
        <v>Bath</v>
      </c>
      <c r="E8" s="20">
        <f>IF(SUMIF('DR (90)'!$A1:$A130,$A8,'DR (90)'!$D1:$D130)=0,"",SUMIF('DR (90)'!$A1:$A130,$A8,'DR (90)'!$D1:$D130))</f>
        <v>38</v>
      </c>
      <c r="F8" s="20">
        <f>IFERROR(VLOOKUP(A8,'SJ (90)'!A1:D128,4,FALSE),"")</f>
        <v>0</v>
      </c>
      <c r="G8" s="18">
        <v>32</v>
      </c>
      <c r="H8" s="18">
        <v>6.57</v>
      </c>
      <c r="I8" s="18">
        <v>0</v>
      </c>
      <c r="J8" s="20">
        <f>IF(F8="E","E",IF(I8="E","E",IF(F8="R","R",IF(I8="R","R",SUM(E8:F8,I8)+IF(G8="",0,IF(G8&gt;0,G8,-G8))))))</f>
        <v>70</v>
      </c>
      <c r="K8" s="20">
        <f>IFERROR(RANK(J8,J$6:J$18,1),"")</f>
        <v>10</v>
      </c>
    </row>
    <row r="9" spans="1:11" ht="27.75" customHeight="1" x14ac:dyDescent="0.25">
      <c r="A9" s="18">
        <v>194</v>
      </c>
      <c r="B9" s="19" t="str">
        <f>IFERROR(VLOOKUP($A9,Entries!$A1:$F248,4,FALSE),"")</f>
        <v>Minty Mayhew</v>
      </c>
      <c r="C9" s="19" t="str">
        <f>IFERROR(VLOOKUP($A9,Entries!$A1:$F248,5,FALSE),"")</f>
        <v>Scarthy Robin</v>
      </c>
      <c r="D9" s="19" t="str">
        <f>IFERROR(VLOOKUP($A9,Entries!$A1:$F248,6,FALSE),"")</f>
        <v>Bath</v>
      </c>
      <c r="E9" s="17" t="s">
        <v>205</v>
      </c>
      <c r="F9" s="17" t="s">
        <v>205</v>
      </c>
      <c r="G9" s="17" t="s">
        <v>205</v>
      </c>
      <c r="H9" s="17" t="s">
        <v>205</v>
      </c>
      <c r="I9" s="17" t="s">
        <v>205</v>
      </c>
      <c r="J9" s="17" t="s">
        <v>205</v>
      </c>
      <c r="K9" s="17" t="s">
        <v>205</v>
      </c>
    </row>
    <row r="10" spans="1:11" ht="27.75" customHeight="1" x14ac:dyDescent="0.25">
      <c r="A10" s="18">
        <v>195</v>
      </c>
      <c r="B10" s="19" t="str">
        <f>IFERROR(VLOOKUP($A10,Entries!$A1:$F248,4,FALSE),"")</f>
        <v>Charlotte James</v>
      </c>
      <c r="C10" s="19" t="str">
        <f>IFERROR(VLOOKUP($A10,Entries!$A1:$F248,5,FALSE),"")</f>
        <v>Abbeydale Roller</v>
      </c>
      <c r="D10" s="19" t="str">
        <f>IFERROR(VLOOKUP($A10,Entries!$A1:$F248,6,FALSE),"")</f>
        <v>Frampton</v>
      </c>
      <c r="E10" s="20">
        <f>IF(SUMIF('DR (90)'!$A1:$A130,$A10,'DR (90)'!$D1:$D130)=0,"",SUMIF('DR (90)'!$A1:$A130,$A10,'DR (90)'!$D1:$D130))</f>
        <v>29.8</v>
      </c>
      <c r="F10" s="20">
        <f>IFERROR(VLOOKUP(A10,'SJ (90)'!A1:D128,4,FALSE),"")</f>
        <v>0</v>
      </c>
      <c r="G10" s="18">
        <v>11.6</v>
      </c>
      <c r="H10" s="18">
        <v>6.06</v>
      </c>
      <c r="I10" s="20">
        <f>IFERROR(VLOOKUP(A10,'XC (90)'!A1:B130,2,FALSE),"")</f>
        <v>20</v>
      </c>
      <c r="J10" s="20">
        <f>IF(F10="E","E",IF(I10="E","E",IF(F10="R","R",IF(I10="R","R",SUM(E10:F10,I10)+IF(G10="",0,IF(G10&gt;0,G10,-G10))))))</f>
        <v>61.4</v>
      </c>
      <c r="K10" s="20">
        <f>IFERROR(RANK(J10,J$6:J$18,1),"")</f>
        <v>9</v>
      </c>
    </row>
    <row r="11" spans="1:11" ht="27.75" customHeight="1" x14ac:dyDescent="0.25">
      <c r="A11" s="18">
        <v>196</v>
      </c>
      <c r="B11" s="19" t="str">
        <f>IFERROR(VLOOKUP($A11,Entries!$A1:$F248,4,FALSE),"")</f>
        <v>Ben Newman</v>
      </c>
      <c r="C11" s="19" t="str">
        <f>IFERROR(VLOOKUP($A11,Entries!$A1:$F248,5,FALSE),"")</f>
        <v>Brynoer Midnight Express</v>
      </c>
      <c r="D11" s="19" t="str">
        <f>IFERROR(VLOOKUP($A11,Entries!$A1:$F248,6,FALSE),"")</f>
        <v>Swindon</v>
      </c>
      <c r="E11" s="20">
        <f>IF(SUMIF('DR (90)'!$A1:$A130,$A11,'DR (90)'!$D1:$D130)=0,"",SUMIF('DR (90)'!$A1:$A130,$A11,'DR (90)'!$D1:$D130))</f>
        <v>33.5</v>
      </c>
      <c r="F11" s="20">
        <f>IFERROR(VLOOKUP(A11,'SJ (90)'!A1:D128,4,FALSE),"")</f>
        <v>4</v>
      </c>
      <c r="G11" s="18">
        <v>2</v>
      </c>
      <c r="H11" s="18">
        <v>5.17</v>
      </c>
      <c r="I11" s="20">
        <f>IFERROR(VLOOKUP(A11,'XC (90)'!A1:B130,2,FALSE),"")</f>
        <v>0</v>
      </c>
      <c r="J11" s="20">
        <f>IF(F11="E","E",IF(I11="E","E",IF(F11="R","R",IF(I11="R","R",SUM(E11:F11,I11)+IF(G11="",0,IF(G11&gt;0,G11,-G11))))))</f>
        <v>39.5</v>
      </c>
      <c r="K11" s="20">
        <f>IFERROR(RANK(J11,J$6:J$18,1),"")</f>
        <v>3</v>
      </c>
    </row>
    <row r="12" spans="1:11" ht="27.75" customHeight="1" x14ac:dyDescent="0.25">
      <c r="A12" s="18">
        <v>197</v>
      </c>
      <c r="B12" s="19" t="str">
        <f>IFERROR(VLOOKUP($A12,Entries!$A1:$F248,4,FALSE),"")</f>
        <v>Morgan Kent</v>
      </c>
      <c r="C12" s="19" t="str">
        <f>IFERROR(VLOOKUP($A12,Entries!$A1:$F248,5,FALSE),"")</f>
        <v>Clancy's Boy</v>
      </c>
      <c r="D12" s="19" t="str">
        <f>IFERROR(VLOOKUP($A12,Entries!$A1:$F248,6,FALSE),"")</f>
        <v>Wessex Gold Panda Pops</v>
      </c>
      <c r="E12" s="20">
        <f>IF(SUMIF('DR (90)'!$A1:$A130,$A12,'DR (90)'!$D1:$D130)=0,"",SUMIF('DR (90)'!$A1:$A130,$A12,'DR (90)'!$D1:$D130))</f>
        <v>31</v>
      </c>
      <c r="F12" s="20">
        <f>IFERROR(VLOOKUP(A12,'SJ (90)'!A1:D128,4,FALSE),"")</f>
        <v>4</v>
      </c>
      <c r="G12" s="18">
        <v>2.4</v>
      </c>
      <c r="H12" s="18">
        <v>5.43</v>
      </c>
      <c r="I12" s="18">
        <v>0</v>
      </c>
      <c r="J12" s="20">
        <f>IF(F12="E","E",IF(I12="E","E",IF(F12="R","R",IF(I12="R","R",SUM(E12:F12,I12)+IF(G12="",0,IF(G12&gt;0,G12,-G12))))))</f>
        <v>37.4</v>
      </c>
      <c r="K12" s="20">
        <f>IFERROR(RANK(J12,J$6:J$18,1),"")</f>
        <v>2</v>
      </c>
    </row>
    <row r="13" spans="1:11" ht="27.75" customHeight="1" x14ac:dyDescent="0.25">
      <c r="A13" s="18">
        <v>198</v>
      </c>
      <c r="B13" s="19" t="str">
        <f>IFERROR(VLOOKUP($A13,Entries!$A1:$F248,4,FALSE),"")</f>
        <v>Sophie Barnes</v>
      </c>
      <c r="C13" s="19" t="str">
        <f>IFERROR(VLOOKUP($A13,Entries!$A1:$F248,5,FALSE),"")</f>
        <v>Cragreagh Drift</v>
      </c>
      <c r="D13" s="19" t="str">
        <f>IFERROR(VLOOKUP($A13,Entries!$A1:$F248,6,FALSE),"")</f>
        <v>Wessex Gold Panda Pops</v>
      </c>
      <c r="E13" s="20">
        <f>IF(SUMIF('DR (90)'!$A1:$A130,$A13,'DR (90)'!$D1:$D130)=0,"",SUMIF('DR (90)'!$A1:$A130,$A13,'DR (90)'!$D1:$D130))</f>
        <v>43</v>
      </c>
      <c r="F13" s="20">
        <f>IFERROR(VLOOKUP(A13,'SJ (90)'!A1:D128,4,FALSE),"")</f>
        <v>20</v>
      </c>
      <c r="G13" s="18">
        <v>13.6</v>
      </c>
      <c r="H13" s="18">
        <v>4.4800000000000004</v>
      </c>
      <c r="I13" s="18">
        <v>0</v>
      </c>
      <c r="J13" s="20">
        <f>IF(F13="E","E",IF(I13="E","E",IF(F13="R","R",IF(I13="R","R",SUM(E13:F13,I13)+IF(G13="",0,IF(G13&gt;0,G13,-G13))))))</f>
        <v>76.599999999999994</v>
      </c>
      <c r="K13" s="20">
        <f>IFERROR(RANK(J13,J$6:J$18,1),"")</f>
        <v>11</v>
      </c>
    </row>
    <row r="14" spans="1:11" ht="27.75" customHeight="1" x14ac:dyDescent="0.25">
      <c r="A14" s="18">
        <v>199</v>
      </c>
      <c r="B14" s="19" t="str">
        <f>IFERROR(VLOOKUP($A14,Entries!$A1:$F248,4,FALSE),"")</f>
        <v>Elicia Curtis</v>
      </c>
      <c r="C14" s="19" t="str">
        <f>IFERROR(VLOOKUP($A14,Entries!$A1:$F248,5,FALSE),"")</f>
        <v>Mintridge Mudlark</v>
      </c>
      <c r="D14" s="19" t="str">
        <f>IFERROR(VLOOKUP($A14,Entries!$A1:$F248,6,FALSE),"")</f>
        <v>Wessex Gold Panda Pops</v>
      </c>
      <c r="E14" s="20">
        <f>IF(SUMIF('DR (90)'!$A1:$A130,$A14,'DR (90)'!$D1:$D130)=0,"",SUMIF('DR (90)'!$A1:$A130,$A14,'DR (90)'!$D1:$D130))</f>
        <v>35</v>
      </c>
      <c r="F14" s="20">
        <f>IFERROR(VLOOKUP(A14,'SJ (90)'!A1:D128,4,FALSE),"")</f>
        <v>4</v>
      </c>
      <c r="G14" s="18">
        <v>5.6</v>
      </c>
      <c r="H14" s="18">
        <v>5.51</v>
      </c>
      <c r="I14" s="20">
        <f>IFERROR(VLOOKUP(A14,'XC (90)'!A1:B130,2,FALSE),"")</f>
        <v>0</v>
      </c>
      <c r="J14" s="20">
        <f>IF(F14="E","E",IF(I14="E","E",IF(F14="R","R",IF(I14="R","R",SUM(E14:F14,I14)+IF(G14="",0,IF(G14&gt;0,G14,-G14))))))</f>
        <v>44.6</v>
      </c>
      <c r="K14" s="20">
        <f>IFERROR(RANK(J14,J$6:J$18,1),"")</f>
        <v>5</v>
      </c>
    </row>
    <row r="15" spans="1:11" ht="27.75" customHeight="1" x14ac:dyDescent="0.25">
      <c r="A15" s="18">
        <v>200</v>
      </c>
      <c r="B15" s="19" t="str">
        <f>IFERROR(VLOOKUP($A15,Entries!$A1:$F248,4,FALSE),"")</f>
        <v>Mia Regular</v>
      </c>
      <c r="C15" s="19" t="str">
        <f>IFERROR(VLOOKUP($A15,Entries!$A1:$F248,5,FALSE),"")</f>
        <v>My Alfie</v>
      </c>
      <c r="D15" s="19" t="str">
        <f>IFERROR(VLOOKUP($A15,Entries!$A1:$F248,6,FALSE),"")</f>
        <v>Wessex Gold Panda Pops</v>
      </c>
      <c r="E15" s="17" t="s">
        <v>205</v>
      </c>
      <c r="F15" s="17" t="s">
        <v>205</v>
      </c>
      <c r="G15" s="17" t="s">
        <v>205</v>
      </c>
      <c r="H15" s="17" t="s">
        <v>205</v>
      </c>
      <c r="I15" s="17" t="s">
        <v>205</v>
      </c>
      <c r="J15" s="17" t="s">
        <v>205</v>
      </c>
      <c r="K15" s="17" t="s">
        <v>205</v>
      </c>
    </row>
    <row r="16" spans="1:11" ht="27.75" customHeight="1" x14ac:dyDescent="0.25">
      <c r="A16" s="18">
        <v>201</v>
      </c>
      <c r="B16" s="19" t="str">
        <f>IFERROR(VLOOKUP($A16,Entries!$A1:$F248,4,FALSE),"")</f>
        <v>Ciara McDonagh</v>
      </c>
      <c r="C16" s="19" t="str">
        <f>IFERROR(VLOOKUP($A16,Entries!$A1:$F248,5,FALSE),"")</f>
        <v>Woody</v>
      </c>
      <c r="D16" s="19" t="str">
        <f>IFERROR(VLOOKUP($A16,Entries!$A1:$F248,6,FALSE),"")</f>
        <v>Cotswold Edge</v>
      </c>
      <c r="E16" s="20">
        <f>IF(SUMIF('DR (90)'!$A1:$A130,$A16,'DR (90)'!$D1:$D130)=0,"",SUMIF('DR (90)'!$A1:$A130,$A16,'DR (90)'!$D1:$D130))</f>
        <v>29.5</v>
      </c>
      <c r="F16" s="20">
        <f>IFERROR(VLOOKUP(A16,'SJ (90)'!A1:D128,4,FALSE),"")</f>
        <v>16</v>
      </c>
      <c r="G16" s="18">
        <v>0</v>
      </c>
      <c r="H16" s="18">
        <v>5.32</v>
      </c>
      <c r="I16" s="18">
        <v>0</v>
      </c>
      <c r="J16" s="20">
        <f>IF(F16="E","E",IF(I16="E","E",IF(F16="R","R",IF(I16="R","R",SUM(E16:F16,I16)+IF(G16="",0,IF(G16&gt;0,G16,-G16))))))</f>
        <v>45.5</v>
      </c>
      <c r="K16" s="20">
        <f>IFERROR(RANK(J16,J$6:J$18,1),"")</f>
        <v>6</v>
      </c>
    </row>
    <row r="17" spans="1:11" ht="27.75" customHeight="1" x14ac:dyDescent="0.25">
      <c r="A17" s="18">
        <v>202</v>
      </c>
      <c r="B17" s="19" t="str">
        <f>IFERROR(VLOOKUP($A17,Entries!$A1:$F248,4,FALSE),"")</f>
        <v>Zoe Fogg</v>
      </c>
      <c r="C17" s="19" t="str">
        <f>IFERROR(VLOOKUP($A17,Entries!$A1:$F248,5,FALSE),"")</f>
        <v>Barney One Spot</v>
      </c>
      <c r="D17" s="19" t="str">
        <f>IFERROR(VLOOKUP($A17,Entries!$A1:$F248,6,FALSE),"")</f>
        <v>Cotswold Edge</v>
      </c>
      <c r="E17" s="20">
        <f>IF(SUMIF('DR (90)'!$A1:$A130,$A17,'DR (90)'!$D1:$D130)=0,"",SUMIF('DR (90)'!$A1:$A130,$A17,'DR (90)'!$D1:$D130))</f>
        <v>37.5</v>
      </c>
      <c r="F17" s="20">
        <f>IFERROR(VLOOKUP(A17,'SJ (90)'!A1:D128,4,FALSE),"")</f>
        <v>4</v>
      </c>
      <c r="G17" s="18">
        <v>0</v>
      </c>
      <c r="H17" s="18">
        <v>5.32</v>
      </c>
      <c r="I17" s="18">
        <v>0</v>
      </c>
      <c r="J17" s="20">
        <f>IF(F17="E","E",IF(I17="E","E",IF(F17="R","R",IF(I17="R","R",SUM(E17:F17,I17)+IF(G17="",0,IF(G17&gt;0,G17,-G17))))))</f>
        <v>41.5</v>
      </c>
      <c r="K17" s="20">
        <f>IFERROR(RANK(J17,J$6:J$18,1),"")</f>
        <v>4</v>
      </c>
    </row>
    <row r="18" spans="1:11" ht="27.75" customHeight="1" x14ac:dyDescent="0.25">
      <c r="A18" s="18">
        <v>203</v>
      </c>
      <c r="B18" s="19" t="str">
        <f>IFERROR(VLOOKUP($A18,Entries!$A1:$F248,4,FALSE),"")</f>
        <v>Jess Bateman</v>
      </c>
      <c r="C18" s="19" t="str">
        <f>IFERROR(VLOOKUP($A18,Entries!$A1:$F248,5,FALSE),"")</f>
        <v>Lazy Acres Rainey Dancer</v>
      </c>
      <c r="D18" s="19" t="str">
        <f>IFERROR(VLOOKUP($A18,Entries!$A1:$F248,6,FALSE),"")</f>
        <v>Cotswold Edge</v>
      </c>
      <c r="E18" s="20">
        <f>IF(SUMIF('DR (90)'!$A1:$A130,$A18,'DR (90)'!$D1:$D130)=0,"",SUMIF('DR (90)'!$A1:$A130,$A18,'DR (90)'!$D1:$D130))</f>
        <v>32</v>
      </c>
      <c r="F18" s="20">
        <f>IFERROR(VLOOKUP(A18,'SJ (90)'!A1:D128,4,FALSE),"")</f>
        <v>0</v>
      </c>
      <c r="G18" s="18">
        <v>14</v>
      </c>
      <c r="H18" s="18">
        <v>4.47</v>
      </c>
      <c r="I18" s="18">
        <v>0</v>
      </c>
      <c r="J18" s="20">
        <f>IF(F18="E","E",IF(I18="E","E",IF(F18="R","R",IF(I18="R","R",SUM(E18:F18,I18)+IF(G18="",0,IF(G18&gt;0,G18,-G18))))))</f>
        <v>46</v>
      </c>
      <c r="K18" s="20">
        <f>IFERROR(RANK(J18,J$6:J$18,1),"")</f>
        <v>7</v>
      </c>
    </row>
  </sheetData>
  <pageMargins left="0.70866099999999999" right="0.70866099999999999" top="0.35433100000000001" bottom="0.35433100000000001" header="0.31496099999999999" footer="0.31496099999999999"/>
  <pageSetup orientation="landscape"/>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6"/>
  <sheetViews>
    <sheetView showGridLines="0" workbookViewId="0"/>
  </sheetViews>
  <sheetFormatPr defaultColWidth="9.140625" defaultRowHeight="14.25" customHeight="1" x14ac:dyDescent="0.25"/>
  <cols>
    <col min="1" max="1" width="8.140625" style="52" customWidth="1"/>
    <col min="2" max="2" width="8.7109375" style="52" customWidth="1"/>
    <col min="3" max="5" width="24.7109375" style="52" customWidth="1"/>
    <col min="6" max="9" width="9.140625" style="52" hidden="1" customWidth="1"/>
    <col min="10" max="10" width="13.7109375" style="52" customWidth="1"/>
    <col min="11" max="11" width="9.140625" style="52" hidden="1" customWidth="1"/>
    <col min="12" max="12" width="13.7109375" style="52" customWidth="1"/>
    <col min="13" max="13" width="13.42578125" style="52" customWidth="1"/>
    <col min="14" max="256" width="9.140625" style="52" customWidth="1"/>
  </cols>
  <sheetData>
    <row r="1" spans="1:13" ht="20.25" customHeight="1" x14ac:dyDescent="0.3">
      <c r="A1" s="53"/>
      <c r="B1" s="54"/>
      <c r="C1" s="54"/>
      <c r="D1" s="55" t="s">
        <v>583</v>
      </c>
      <c r="E1" s="54"/>
      <c r="F1" s="54"/>
      <c r="G1" s="54"/>
      <c r="H1" s="54"/>
      <c r="I1" s="54"/>
      <c r="J1" s="54"/>
      <c r="K1" s="54"/>
      <c r="L1" s="54"/>
      <c r="M1" s="56"/>
    </row>
    <row r="2" spans="1:13" ht="8.1" customHeight="1" x14ac:dyDescent="0.25">
      <c r="A2" s="57"/>
      <c r="B2" s="58"/>
      <c r="C2" s="58"/>
      <c r="D2" s="58"/>
      <c r="E2" s="58"/>
      <c r="F2" s="58"/>
      <c r="G2" s="58"/>
      <c r="H2" s="58"/>
      <c r="I2" s="58"/>
      <c r="J2" s="58"/>
      <c r="K2" s="58"/>
      <c r="L2" s="58"/>
      <c r="M2" s="59"/>
    </row>
    <row r="3" spans="1:13" ht="15" customHeight="1" x14ac:dyDescent="0.25">
      <c r="A3" s="60" t="s">
        <v>547</v>
      </c>
      <c r="B3" s="60" t="s">
        <v>584</v>
      </c>
      <c r="C3" s="60" t="s">
        <v>9</v>
      </c>
      <c r="D3" s="60" t="s">
        <v>10</v>
      </c>
      <c r="E3" s="60" t="s">
        <v>11</v>
      </c>
      <c r="F3" s="60" t="s">
        <v>12</v>
      </c>
      <c r="G3" s="60" t="s">
        <v>21</v>
      </c>
      <c r="H3" s="61"/>
      <c r="I3" s="61"/>
      <c r="J3" s="60" t="s">
        <v>585</v>
      </c>
      <c r="K3" s="61"/>
      <c r="L3" s="60" t="s">
        <v>586</v>
      </c>
      <c r="M3" s="60" t="s">
        <v>554</v>
      </c>
    </row>
    <row r="4" spans="1:13" ht="14.25" customHeight="1" x14ac:dyDescent="0.25">
      <c r="A4" s="21">
        <v>9</v>
      </c>
      <c r="B4" s="17" t="str">
        <f>IFERROR(VLOOKUP($A4,Entries!$A1:$F248,2,FALSE),"")</f>
        <v>A</v>
      </c>
      <c r="C4" s="17" t="str">
        <f>IFERROR(VLOOKUP($A4,Entries!$A1:$F248,4,FALSE),"")</f>
        <v>Gemma Holdway</v>
      </c>
      <c r="D4" s="17" t="str">
        <f>IFERROR(VLOOKUP($A4,Entries!$A1:$F248,5,FALSE),"")</f>
        <v>Alfie</v>
      </c>
      <c r="E4" s="17" t="str">
        <f>IFERROR(VLOOKUP($A4,Entries!$A1:$F248,6,FALSE),"")</f>
        <v>Bath</v>
      </c>
      <c r="F4" s="62">
        <f>IFERROR(VLOOKUP($A4,'80 A'!$A1:$J35,10,FALSE),"")</f>
        <v>33.9</v>
      </c>
      <c r="G4" s="17" t="str">
        <f>IFERROR(VLOOKUP($A4,'80B'!$A1:$J35,10,FALSE),"")</f>
        <v/>
      </c>
      <c r="H4" s="63" t="str">
        <f>IFERROR(VLOOKUP($A4,'80 C'!$A1:$J34,10,FALSE),"")</f>
        <v/>
      </c>
      <c r="I4" s="63" t="str">
        <f>IFERROR(VLOOKUP($A4,'100+ D'!$A1:$J14,10,FALSE),"")</f>
        <v/>
      </c>
      <c r="J4" s="64">
        <f>IF(F4="E","E",IF(G4="E","E",IF(H4="E","E",IF(I4="E","E",IF(F4="R","R",IF(G4="R","R",IF(H4="R","R",IF(I4="R","R",IF(F4="WD","WD",IF(G4="WD","WD",IF(H4="WD","WD",IF(I4="WD","WD",SUM($F4:$I4)))))))))))))</f>
        <v>33.9</v>
      </c>
      <c r="K4" s="65">
        <f>IFERROR(RANK(J4,J4:J7,1),4)</f>
        <v>2</v>
      </c>
      <c r="L4" s="66">
        <f>IF(COUNTIF(J4:J7,"&gt;0")&lt;3,"E",(IF(COUNTIF(K4:K7,1)=4,SUMIF(K4:K7,1,J4:J7)/4*3,SUMIF(K4:K7,1,J4:J7))+(IF(COUNTIF(K4:K7,2)=3,SUMIF(K4:K7,2,J4:J7)/3*2,SUMIF(K4:K7,2,J4:J7))+(IF(COUNTIF(K4:K7,3)=2,SUMIF(K4:K7,3,J4:J7)/2,SUMIF(K4:K7,3,J4:J7))))))</f>
        <v>106.69999999999999</v>
      </c>
      <c r="M4" s="67">
        <f>IFERROR(RANK(L4,L$4:L$66,1),"")</f>
        <v>2</v>
      </c>
    </row>
    <row r="5" spans="1:13" ht="14.25" customHeight="1" x14ac:dyDescent="0.25">
      <c r="A5" s="21">
        <v>10</v>
      </c>
      <c r="B5" s="17" t="str">
        <f>IFERROR(VLOOKUP($A5,Entries!$A1:$F248,2,FALSE),"")</f>
        <v>A</v>
      </c>
      <c r="C5" s="17" t="str">
        <f>IFERROR(VLOOKUP($A5,Entries!$A1:$F248,4,FALSE),"")</f>
        <v>Kate Raynor</v>
      </c>
      <c r="D5" s="17" t="str">
        <f>IFERROR(VLOOKUP($A5,Entries!$A1:$F248,5,FALSE),"")</f>
        <v>Annandale Iris</v>
      </c>
      <c r="E5" s="17" t="str">
        <f>IFERROR(VLOOKUP($A5,Entries!$A1:$F248,6,FALSE),"")</f>
        <v>Bath</v>
      </c>
      <c r="F5" s="62">
        <f>IFERROR(VLOOKUP($A5,'80 A'!$A1:$J35,10,FALSE),"")</f>
        <v>27.25</v>
      </c>
      <c r="G5" s="17" t="str">
        <f>IFERROR(VLOOKUP($A5,'80B'!$A1:$J35,10,FALSE),"")</f>
        <v/>
      </c>
      <c r="H5" s="63" t="str">
        <f>IFERROR(VLOOKUP($A5,'80 C'!$A1:$J34,10,FALSE),"")</f>
        <v/>
      </c>
      <c r="I5" s="63" t="str">
        <f>IFERROR(VLOOKUP($A5,'100+ D'!$A1:$J14,10,FALSE),"")</f>
        <v/>
      </c>
      <c r="J5" s="64">
        <f>IF(F5="E","E",IF(G5="E","E",IF(H5="E","E",IF(I5="E","E",IF(F5="R","R",IF(G5="R","R",IF(H5="R","R",IF(I5="R","R",IF(F5="WD","WD",IF(G5="WD","WD",IF(H5="WD","WD",IF(I5="WD","WD",SUM($F5:$I5)))))))))))))</f>
        <v>27.25</v>
      </c>
      <c r="K5" s="65">
        <f>IFERROR(RANK(J5,J4:J7,1),4)</f>
        <v>1</v>
      </c>
      <c r="L5" s="68"/>
      <c r="M5" s="68"/>
    </row>
    <row r="6" spans="1:13" ht="14.25" customHeight="1" x14ac:dyDescent="0.25">
      <c r="A6" s="21">
        <v>39</v>
      </c>
      <c r="B6" s="17" t="str">
        <f>IFERROR(VLOOKUP($A6,Entries!$A1:$F248,2,FALSE),"")</f>
        <v>B1</v>
      </c>
      <c r="C6" s="17" t="str">
        <f>IFERROR(VLOOKUP($A6,Entries!$A1:$F248,4,FALSE),"")</f>
        <v>Lorraine Antoniou</v>
      </c>
      <c r="D6" s="17" t="str">
        <f>IFERROR(VLOOKUP($A6,Entries!$A1:$F248,5,FALSE),"")</f>
        <v>First Spotty</v>
      </c>
      <c r="E6" s="17" t="str">
        <f>IFERROR(VLOOKUP($A6,Entries!$A1:$F248,6,FALSE),"")</f>
        <v>Bath</v>
      </c>
      <c r="F6" s="17" t="str">
        <f>IFERROR(VLOOKUP($A6,'80 A'!$A1:$J35,10,FALSE),"")</f>
        <v/>
      </c>
      <c r="G6" s="62">
        <f>IFERROR(VLOOKUP($A6,'80B'!$A1:$J35,10,FALSE),"")</f>
        <v>45.55</v>
      </c>
      <c r="H6" s="63" t="str">
        <f>IFERROR(VLOOKUP($A6,'80 C'!$A1:$J34,10,FALSE),"")</f>
        <v/>
      </c>
      <c r="I6" s="63" t="str">
        <f>IFERROR(VLOOKUP($A6,'100+ D'!$A1:$J14,10,FALSE),"")</f>
        <v/>
      </c>
      <c r="J6" s="64">
        <f>IF(F6="E","E",IF(G6="E","E",IF(H6="E","E",IF(I6="E","E",IF(F6="R","R",IF(G6="R","R",IF(H6="R","R",IF(I6="R","R",IF(F6="WD","WD",IF(G6="WD","WD",IF(H6="WD","WD",IF(I6="WD","WD",SUM($F6:$I6)))))))))))))</f>
        <v>45.55</v>
      </c>
      <c r="K6" s="65">
        <f>IFERROR(RANK(J6,J4:J7,1),4)</f>
        <v>3</v>
      </c>
      <c r="L6" s="68"/>
      <c r="M6" s="68"/>
    </row>
    <row r="7" spans="1:13" ht="14.25" customHeight="1" x14ac:dyDescent="0.25">
      <c r="A7" s="21">
        <v>40</v>
      </c>
      <c r="B7" s="17" t="str">
        <f>IFERROR(VLOOKUP($A7,Entries!$A1:$F248,2,FALSE),"")</f>
        <v>B1</v>
      </c>
      <c r="C7" s="17" t="str">
        <f>IFERROR(VLOOKUP($A7,Entries!$A1:$F248,4,FALSE),"")</f>
        <v>Sue Huntley</v>
      </c>
      <c r="D7" s="17" t="str">
        <f>IFERROR(VLOOKUP($A7,Entries!$A1:$F248,5,FALSE),"")</f>
        <v xml:space="preserve">Alfie </v>
      </c>
      <c r="E7" s="17" t="str">
        <f>IFERROR(VLOOKUP($A7,Entries!$A1:$F248,6,FALSE),"")</f>
        <v>Bath</v>
      </c>
      <c r="F7" s="17" t="str">
        <f>IFERROR(VLOOKUP($A7,'80 A'!$A1:$J35,10,FALSE),"")</f>
        <v/>
      </c>
      <c r="G7" s="62">
        <f>IFERROR(VLOOKUP($A7,'80B'!$A1:$J35,10,FALSE),"")</f>
        <v>53.6</v>
      </c>
      <c r="H7" s="63" t="str">
        <f>IFERROR(VLOOKUP($A7,'80 C'!$A1:$J34,10,FALSE),"")</f>
        <v/>
      </c>
      <c r="I7" s="63" t="str">
        <f>IFERROR(VLOOKUP($A7,'100+ D'!$A1:$J14,10,FALSE),"")</f>
        <v/>
      </c>
      <c r="J7" s="64">
        <f>IF(F7="E","E",IF(G7="E","E",IF(H7="E","E",IF(I7="E","E",IF(F7="R","R",IF(G7="R","R",IF(H7="R","R",IF(I7="R","R",IF(F7="WD","WD",IF(G7="WD","WD",IF(H7="WD","WD",IF(I7="WD","WD",SUM($F7:$I7)))))))))))))</f>
        <v>53.6</v>
      </c>
      <c r="K7" s="65">
        <f>IFERROR(RANK(J7,J4:J7,1),4)</f>
        <v>4</v>
      </c>
      <c r="L7" s="69"/>
      <c r="M7" s="69"/>
    </row>
    <row r="8" spans="1:13" ht="8.1" customHeight="1" x14ac:dyDescent="0.25">
      <c r="A8" s="70"/>
      <c r="B8" s="71" t="str">
        <f>IFERROR(VLOOKUP($A8,Entries!$A1:$F248,2,FALSE),"")</f>
        <v/>
      </c>
      <c r="C8" s="71" t="str">
        <f>IFERROR(VLOOKUP($A8,Entries!$A1:$F248,4,FALSE),"")</f>
        <v/>
      </c>
      <c r="D8" s="71" t="str">
        <f>IFERROR(VLOOKUP($A8,Entries!$A1:$F248,5,FALSE),"")</f>
        <v/>
      </c>
      <c r="E8" s="71" t="str">
        <f>IFERROR(VLOOKUP($A8,Entries!$A1:$F248,6,FALSE),"")</f>
        <v/>
      </c>
      <c r="F8" s="71" t="str">
        <f>IFERROR(VLOOKUP($A8,'80 A'!$A1:$J35,10,FALSE),"")</f>
        <v/>
      </c>
      <c r="G8" s="71" t="str">
        <f>IFERROR(VLOOKUP($A8,'80B'!$A1:$J35,10,FALSE),"")</f>
        <v/>
      </c>
      <c r="H8" s="72" t="str">
        <f>IFERROR(VLOOKUP($A8,'80 C'!$A1:$J34,10,FALSE),"")</f>
        <v/>
      </c>
      <c r="I8" s="72" t="str">
        <f>IFERROR(VLOOKUP($A8,'100+ D'!$A1:$J14,10,FALSE),"")</f>
        <v/>
      </c>
      <c r="J8" s="73"/>
      <c r="K8" s="74"/>
      <c r="L8" s="75"/>
      <c r="M8" s="76"/>
    </row>
    <row r="9" spans="1:13" ht="14.25" customHeight="1" x14ac:dyDescent="0.25">
      <c r="A9" s="21">
        <v>5</v>
      </c>
      <c r="B9" s="17" t="str">
        <f>IFERROR(VLOOKUP($A9,Entries!$A1:$F248,2,FALSE),"")</f>
        <v>A</v>
      </c>
      <c r="C9" s="17" t="str">
        <f>IFERROR(VLOOKUP($A9,Entries!$A1:$F248,4,FALSE),"")</f>
        <v>Shelby Dowding</v>
      </c>
      <c r="D9" s="17" t="str">
        <f>IFERROR(VLOOKUP($A9,Entries!$A1:$F248,5,FALSE),"")</f>
        <v>Peasedown Agatha</v>
      </c>
      <c r="E9" s="17" t="str">
        <f>IFERROR(VLOOKUP($A9,Entries!$A1:$F248,6,FALSE),"")</f>
        <v xml:space="preserve">Cotswold Edge </v>
      </c>
      <c r="F9" s="62">
        <f>IFERROR(VLOOKUP($A9,'80 A'!$A1:$J35,10,FALSE),"")</f>
        <v>25.25</v>
      </c>
      <c r="G9" s="17" t="str">
        <f>IFERROR(VLOOKUP($A9,'80B'!$A1:$J35,10,FALSE),"")</f>
        <v/>
      </c>
      <c r="H9" s="63" t="str">
        <f>IFERROR(VLOOKUP($A9,'80 C'!$A1:$J34,10,FALSE),"")</f>
        <v/>
      </c>
      <c r="I9" s="63" t="str">
        <f>IFERROR(VLOOKUP($A9,'100+ D'!$A1:$J14,10,FALSE),"")</f>
        <v/>
      </c>
      <c r="J9" s="64">
        <f>IF(F9="E","E",IF(G9="E","E",IF(H9="E","E",IF(I9="E","E",IF(F9="R","R",IF(G9="R","R",IF(H9="R","R",IF(I9="R","R",IF(F9="WD","WD",IF(G9="WD","WD",IF(H9="WD","WD",IF(I9="WD","WD",SUM($F9:$I9)))))))))))))</f>
        <v>25.25</v>
      </c>
      <c r="K9" s="65">
        <f>IFERROR(RANK(J9,J9:J12,1),4)</f>
        <v>1</v>
      </c>
      <c r="L9" s="66">
        <f>IF(COUNTIF(J9:J12,"&gt;0")&lt;3,"E",(IF(COUNTIF(K9:K12,1)=4,SUMIF(K9:K12,1,J9:J12)/4*3,SUMIF(K9:K12,1,J9:J12))+(IF(COUNTIF(K9:K12,2)=3,SUMIF(K9:K12,2,J9:J12)/3*2,SUMIF(K9:K12,2,J9:J12))+(IF(COUNTIF(K9:K12,3)=2,SUMIF(K9:K12,3,J9:J12)/2,SUMIF(K9:K12,3,J9:J12))))))</f>
        <v>179.8</v>
      </c>
      <c r="M9" s="67">
        <f>IFERROR(RANK(L9,L$4:L$66,1),"")</f>
        <v>8</v>
      </c>
    </row>
    <row r="10" spans="1:13" ht="14.25" customHeight="1" x14ac:dyDescent="0.25">
      <c r="A10" s="21">
        <v>6</v>
      </c>
      <c r="B10" s="17" t="str">
        <f>IFERROR(VLOOKUP($A10,Entries!$A1:$F248,2,FALSE),"")</f>
        <v>A</v>
      </c>
      <c r="C10" s="17" t="str">
        <f>IFERROR(VLOOKUP($A10,Entries!$A1:$F248,4,FALSE),"")</f>
        <v>Mark Winston-Davis</v>
      </c>
      <c r="D10" s="17" t="str">
        <f>IFERROR(VLOOKUP($A10,Entries!$A1:$F248,5,FALSE),"")</f>
        <v>Carran Lad</v>
      </c>
      <c r="E10" s="17" t="str">
        <f>IFERROR(VLOOKUP($A10,Entries!$A1:$F248,6,FALSE),"")</f>
        <v xml:space="preserve">Cotswold Edge </v>
      </c>
      <c r="F10" s="62">
        <f>IFERROR(VLOOKUP($A10,'80 A'!$A1:$J35,10,FALSE),"")</f>
        <v>100.5</v>
      </c>
      <c r="G10" s="17" t="str">
        <f>IFERROR(VLOOKUP($A10,'80B'!$A1:$J35,10,FALSE),"")</f>
        <v/>
      </c>
      <c r="H10" s="63" t="str">
        <f>IFERROR(VLOOKUP($A10,'80 C'!$A1:$J34,10,FALSE),"")</f>
        <v/>
      </c>
      <c r="I10" s="63" t="str">
        <f>IFERROR(VLOOKUP($A10,'100+ D'!$A1:$J14,10,FALSE),"")</f>
        <v/>
      </c>
      <c r="J10" s="64">
        <f>IF(F10="E","E",IF(G10="E","E",IF(H10="E","E",IF(I10="E","E",IF(F10="R","R",IF(G10="R","R",IF(H10="R","R",IF(I10="R","R",IF(F10="WD","WD",IF(G10="WD","WD",IF(H10="WD","WD",IF(I10="WD","WD",SUM($F10:$I10)))))))))))))</f>
        <v>100.5</v>
      </c>
      <c r="K10" s="65">
        <f>IFERROR(RANK(J10,J9:J12,1),4)</f>
        <v>3</v>
      </c>
      <c r="L10" s="68"/>
      <c r="M10" s="68"/>
    </row>
    <row r="11" spans="1:13" ht="14.25" customHeight="1" x14ac:dyDescent="0.25">
      <c r="A11" s="21">
        <v>35</v>
      </c>
      <c r="B11" s="17" t="str">
        <f>IFERROR(VLOOKUP($A11,Entries!$A1:$F248,2,FALSE),"")</f>
        <v>B1</v>
      </c>
      <c r="C11" s="17" t="str">
        <f>IFERROR(VLOOKUP($A11,Entries!$A1:$F248,4,FALSE),"")</f>
        <v>Chiyo Woodward</v>
      </c>
      <c r="D11" s="17" t="str">
        <f>IFERROR(VLOOKUP($A11,Entries!$A1:$F248,5,FALSE),"")</f>
        <v>Marley Eric Rainbow</v>
      </c>
      <c r="E11" s="17" t="str">
        <f>IFERROR(VLOOKUP($A11,Entries!$A1:$F248,6,FALSE),"")</f>
        <v xml:space="preserve">Cotswold Edge </v>
      </c>
      <c r="F11" s="17" t="str">
        <f>IFERROR(VLOOKUP($A11,'80 A'!$A1:$J35,10,FALSE),"")</f>
        <v/>
      </c>
      <c r="G11" s="17" t="str">
        <f>IFERROR(VLOOKUP($A11,'80B'!$A1:$J35,10,FALSE),"")</f>
        <v>E</v>
      </c>
      <c r="H11" s="63" t="str">
        <f>IFERROR(VLOOKUP($A11,'80 C'!$A1:$J34,10,FALSE),"")</f>
        <v/>
      </c>
      <c r="I11" s="63" t="str">
        <f>IFERROR(VLOOKUP($A11,'100+ D'!$A1:$J14,10,FALSE),"")</f>
        <v/>
      </c>
      <c r="J11" s="63" t="str">
        <f>IF(F11="E","E",IF(G11="E","E",IF(H11="E","E",IF(I11="E","E",IF(F11="R","R",IF(G11="R","R",IF(H11="R","R",IF(I11="R","R",IF(F11="WD","WD",IF(G11="WD","WD",IF(H11="WD","WD",IF(I11="WD","WD",SUM($F11:$I11)))))))))))))</f>
        <v>E</v>
      </c>
      <c r="K11" s="65">
        <f>IFERROR(RANK(J11,J9:J12,1),4)</f>
        <v>4</v>
      </c>
      <c r="L11" s="68"/>
      <c r="M11" s="68"/>
    </row>
    <row r="12" spans="1:13" ht="14.25" customHeight="1" x14ac:dyDescent="0.25">
      <c r="A12" s="21">
        <v>36</v>
      </c>
      <c r="B12" s="17" t="str">
        <f>IFERROR(VLOOKUP($A12,Entries!$A1:$F248,2,FALSE),"")</f>
        <v>B1</v>
      </c>
      <c r="C12" s="17" t="str">
        <f>IFERROR(VLOOKUP($A12,Entries!$A1:$F248,4,FALSE),"")</f>
        <v>Gemma Allan</v>
      </c>
      <c r="D12" s="17" t="str">
        <f>IFERROR(VLOOKUP($A12,Entries!$A1:$F248,5,FALSE),"")</f>
        <v>Coreal Boy</v>
      </c>
      <c r="E12" s="17" t="str">
        <f>IFERROR(VLOOKUP($A12,Entries!$A1:$F248,6,FALSE),"")</f>
        <v xml:space="preserve">Cotswold Edge </v>
      </c>
      <c r="F12" s="17" t="str">
        <f>IFERROR(VLOOKUP($A12,'80 A'!$A1:$J35,10,FALSE),"")</f>
        <v/>
      </c>
      <c r="G12" s="62">
        <f>IFERROR(VLOOKUP($A12,'80B'!$A1:$J35,10,FALSE),"")</f>
        <v>54.05</v>
      </c>
      <c r="H12" s="63" t="str">
        <f>IFERROR(VLOOKUP($A12,'80 C'!$A1:$J34,10,FALSE),"")</f>
        <v/>
      </c>
      <c r="I12" s="63" t="str">
        <f>IFERROR(VLOOKUP($A12,'100+ D'!$A1:$J14,10,FALSE),"")</f>
        <v/>
      </c>
      <c r="J12" s="64">
        <f>IF(F12="E","E",IF(G12="E","E",IF(H12="E","E",IF(I12="E","E",IF(F12="R","R",IF(G12="R","R",IF(H12="R","R",IF(I12="R","R",IF(F12="WD","WD",IF(G12="WD","WD",IF(H12="WD","WD",IF(I12="WD","WD",SUM($F12:$I12)))))))))))))</f>
        <v>54.05</v>
      </c>
      <c r="K12" s="65">
        <f>IFERROR(RANK(J12,J9:J12,1),4)</f>
        <v>2</v>
      </c>
      <c r="L12" s="69"/>
      <c r="M12" s="69"/>
    </row>
    <row r="13" spans="1:13" ht="8.1" customHeight="1" x14ac:dyDescent="0.25">
      <c r="A13" s="70"/>
      <c r="B13" s="71" t="str">
        <f>IFERROR(VLOOKUP($A13,Entries!$A1:$F248,2,FALSE),"")</f>
        <v/>
      </c>
      <c r="C13" s="71" t="str">
        <f>IFERROR(VLOOKUP($A13,Entries!$A1:$F248,4,FALSE),"")</f>
        <v/>
      </c>
      <c r="D13" s="71" t="str">
        <f>IFERROR(VLOOKUP($A13,Entries!$A1:$F248,5,FALSE),"")</f>
        <v/>
      </c>
      <c r="E13" s="71" t="str">
        <f>IFERROR(VLOOKUP($A13,Entries!$A1:$F248,6,FALSE),"")</f>
        <v/>
      </c>
      <c r="F13" s="71" t="str">
        <f>IFERROR(VLOOKUP($A13,'80 A'!$A1:$J35,10,FALSE),"")</f>
        <v/>
      </c>
      <c r="G13" s="71" t="str">
        <f>IFERROR(VLOOKUP($A13,'80B'!$A1:$J35,10,FALSE),"")</f>
        <v/>
      </c>
      <c r="H13" s="72" t="str">
        <f>IFERROR(VLOOKUP($A13,'80 C'!$A1:$J34,10,FALSE),"")</f>
        <v/>
      </c>
      <c r="I13" s="72" t="str">
        <f>IFERROR(VLOOKUP($A13,'100+ D'!$A1:$J14,10,FALSE),"")</f>
        <v/>
      </c>
      <c r="J13" s="73"/>
      <c r="K13" s="74"/>
      <c r="L13" s="75"/>
      <c r="M13" s="76"/>
    </row>
    <row r="14" spans="1:13" ht="14.25" customHeight="1" x14ac:dyDescent="0.25">
      <c r="A14" s="21">
        <v>7</v>
      </c>
      <c r="B14" s="17" t="str">
        <f>IFERROR(VLOOKUP($A14,Entries!$A1:$F248,2,FALSE),"")</f>
        <v>A</v>
      </c>
      <c r="C14" s="17" t="str">
        <f>IFERROR(VLOOKUP($A14,Entries!$A1:$F248,4,FALSE),"")</f>
        <v>Clara Birley</v>
      </c>
      <c r="D14" s="17" t="str">
        <f>IFERROR(VLOOKUP($A14,Entries!$A1:$F248,5,FALSE),"")</f>
        <v>MX Caleandra</v>
      </c>
      <c r="E14" s="17" t="str">
        <f>IFERROR(VLOOKUP($A14,Entries!$A1:$F248,6,FALSE),"")</f>
        <v>Frampton</v>
      </c>
      <c r="F14" s="62">
        <f>IFERROR(VLOOKUP($A14,'80 A'!$A1:$J35,10,FALSE),"")</f>
        <v>45.45</v>
      </c>
      <c r="G14" s="17" t="str">
        <f>IFERROR(VLOOKUP($A14,'80B'!$A1:$J35,10,FALSE),"")</f>
        <v/>
      </c>
      <c r="H14" s="63" t="str">
        <f>IFERROR(VLOOKUP($A14,'80 C'!$A1:$J34,10,FALSE),"")</f>
        <v/>
      </c>
      <c r="I14" s="63" t="str">
        <f>IFERROR(VLOOKUP($A14,'100+ D'!$A1:$J14,10,FALSE),"")</f>
        <v/>
      </c>
      <c r="J14" s="64">
        <f>IF(F14="E","E",IF(G14="E","E",IF(H14="E","E",IF(I14="E","E",IF(F14="R","R",IF(G14="R","R",IF(H14="R","R",IF(I14="R","R",IF(F14="WD","WD",IF(G14="WD","WD",IF(H14="WD","WD",IF(I14="WD","WD",SUM($F14:$I14)))))))))))))</f>
        <v>45.45</v>
      </c>
      <c r="K14" s="65">
        <f>IFERROR(RANK(J14,J14:J17,1),4)</f>
        <v>2</v>
      </c>
      <c r="L14" s="66">
        <f>IF(COUNTIF(J14:J17,"&gt;0")&lt;3,"E",(IF(COUNTIF(K14:K17,1)=4,SUMIF(K14:K17,1,J14:J17)/4*3,SUMIF(K14:K17,1,J14:J17))+(IF(COUNTIF(K14:K17,2)=3,SUMIF(K14:K17,2,J14:J17)/3*2,SUMIF(K14:K17,2,J14:J17))+(IF(COUNTIF(K14:K17,3)=2,SUMIF(K14:K17,3,J14:J17)/2,SUMIF(K14:K17,3,J14:J17))))))</f>
        <v>143.35</v>
      </c>
      <c r="M14" s="67">
        <f>IFERROR(RANK(L14,L$4:L$66,1),"")</f>
        <v>5</v>
      </c>
    </row>
    <row r="15" spans="1:13" ht="14.25" customHeight="1" x14ac:dyDescent="0.25">
      <c r="A15" s="21">
        <v>8</v>
      </c>
      <c r="B15" s="17" t="str">
        <f>IFERROR(VLOOKUP($A15,Entries!$A1:$F248,2,FALSE),"")</f>
        <v>A</v>
      </c>
      <c r="C15" s="17" t="str">
        <f>IFERROR(VLOOKUP($A15,Entries!$A1:$F248,4,FALSE),"")</f>
        <v>Sarah Saunders</v>
      </c>
      <c r="D15" s="17" t="str">
        <f>IFERROR(VLOOKUP($A15,Entries!$A1:$F248,5,FALSE),"")</f>
        <v>Granville</v>
      </c>
      <c r="E15" s="17" t="str">
        <f>IFERROR(VLOOKUP($A15,Entries!$A1:$F248,6,FALSE),"")</f>
        <v>Frampton</v>
      </c>
      <c r="F15" s="62">
        <f>IFERROR(VLOOKUP($A15,'80 A'!$A1:$J35,10,FALSE),"")</f>
        <v>55.5</v>
      </c>
      <c r="G15" s="17" t="str">
        <f>IFERROR(VLOOKUP($A15,'80B'!$A1:$J35,10,FALSE),"")</f>
        <v/>
      </c>
      <c r="H15" s="63" t="str">
        <f>IFERROR(VLOOKUP($A15,'80 C'!$A1:$J34,10,FALSE),"")</f>
        <v/>
      </c>
      <c r="I15" s="63" t="str">
        <f>IFERROR(VLOOKUP($A15,'100+ D'!$A1:$J14,10,FALSE),"")</f>
        <v/>
      </c>
      <c r="J15" s="64">
        <f>IF(F15="E","E",IF(G15="E","E",IF(H15="E","E",IF(I15="E","E",IF(F15="R","R",IF(G15="R","R",IF(H15="R","R",IF(I15="R","R",IF(F15="WD","WD",IF(G15="WD","WD",IF(H15="WD","WD",IF(I15="WD","WD",SUM($F15:$I15)))))))))))))</f>
        <v>55.5</v>
      </c>
      <c r="K15" s="65">
        <f>IFERROR(RANK(J15,J14:J17,1),4)</f>
        <v>3</v>
      </c>
      <c r="L15" s="68"/>
      <c r="M15" s="68"/>
    </row>
    <row r="16" spans="1:13" ht="14.25" customHeight="1" x14ac:dyDescent="0.25">
      <c r="A16" s="21">
        <v>37</v>
      </c>
      <c r="B16" s="17" t="str">
        <f>IFERROR(VLOOKUP($A16,Entries!$A1:$F248,2,FALSE),"")</f>
        <v>B1</v>
      </c>
      <c r="C16" s="17" t="str">
        <f>IFERROR(VLOOKUP($A16,Entries!$A1:$F248,4,FALSE),"")</f>
        <v>Sarah James</v>
      </c>
      <c r="D16" s="17" t="str">
        <f>IFERROR(VLOOKUP($A16,Entries!$A1:$F248,5,FALSE),"")</f>
        <v>Rhianna's Gypsy</v>
      </c>
      <c r="E16" s="17" t="str">
        <f>IFERROR(VLOOKUP($A16,Entries!$A1:$F248,6,FALSE),"")</f>
        <v>Frampton</v>
      </c>
      <c r="F16" s="17" t="str">
        <f>IFERROR(VLOOKUP($A16,'80 A'!$A1:$J35,10,FALSE),"")</f>
        <v/>
      </c>
      <c r="G16" s="17" t="str">
        <f>IFERROR(VLOOKUP($A16,'80B'!$A1:$J35,10,FALSE),"")</f>
        <v>E</v>
      </c>
      <c r="H16" s="63" t="str">
        <f>IFERROR(VLOOKUP($A16,'80 C'!$A1:$J34,10,FALSE),"")</f>
        <v/>
      </c>
      <c r="I16" s="63" t="str">
        <f>IFERROR(VLOOKUP($A16,'100+ D'!$A1:$J14,10,FALSE),"")</f>
        <v/>
      </c>
      <c r="J16" s="63" t="str">
        <f>IF(F16="E","E",IF(G16="E","E",IF(H16="E","E",IF(I16="E","E",IF(F16="R","R",IF(G16="R","R",IF(H16="R","R",IF(I16="R","R",IF(F16="WD","WD",IF(G16="WD","WD",IF(H16="WD","WD",IF(I16="WD","WD",SUM($F16:$I16)))))))))))))</f>
        <v>E</v>
      </c>
      <c r="K16" s="65">
        <f>IFERROR(RANK(J16,J14:J17,1),4)</f>
        <v>4</v>
      </c>
      <c r="L16" s="68"/>
      <c r="M16" s="68"/>
    </row>
    <row r="17" spans="1:13" ht="14.25" customHeight="1" x14ac:dyDescent="0.25">
      <c r="A17" s="21">
        <v>38</v>
      </c>
      <c r="B17" s="17" t="str">
        <f>IFERROR(VLOOKUP($A17,Entries!$A1:$F248,2,FALSE),"")</f>
        <v>B1</v>
      </c>
      <c r="C17" s="17" t="str">
        <f>IFERROR(VLOOKUP($A17,Entries!$A1:$F248,4,FALSE),"")</f>
        <v>Carol Soormally</v>
      </c>
      <c r="D17" s="17" t="str">
        <f>IFERROR(VLOOKUP($A17,Entries!$A1:$F248,5,FALSE),"")</f>
        <v>Ekaro</v>
      </c>
      <c r="E17" s="17" t="str">
        <f>IFERROR(VLOOKUP($A17,Entries!$A1:$F248,6,FALSE),"")</f>
        <v>Frampton</v>
      </c>
      <c r="F17" s="17" t="str">
        <f>IFERROR(VLOOKUP($A17,'80 A'!$A1:$J35,10,FALSE),"")</f>
        <v/>
      </c>
      <c r="G17" s="62">
        <f>IFERROR(VLOOKUP($A17,'80B'!$A1:$J35,10,FALSE),"")</f>
        <v>42.4</v>
      </c>
      <c r="H17" s="63" t="str">
        <f>IFERROR(VLOOKUP($A17,'80 C'!$A1:$J34,10,FALSE),"")</f>
        <v/>
      </c>
      <c r="I17" s="63" t="str">
        <f>IFERROR(VLOOKUP($A17,'100+ D'!$A1:$J14,10,FALSE),"")</f>
        <v/>
      </c>
      <c r="J17" s="64">
        <f>IF(F17="E","E",IF(G17="E","E",IF(H17="E","E",IF(I17="E","E",IF(F17="R","R",IF(G17="R","R",IF(H17="R","R",IF(I17="R","R",IF(F17="WD","WD",IF(G17="WD","WD",IF(H17="WD","WD",IF(I17="WD","WD",SUM($F17:$I17)))))))))))))</f>
        <v>42.4</v>
      </c>
      <c r="K17" s="65">
        <f>IFERROR(RANK(J17,J14:J17,1),4)</f>
        <v>1</v>
      </c>
      <c r="L17" s="69"/>
      <c r="M17" s="69"/>
    </row>
    <row r="18" spans="1:13" ht="8.1" customHeight="1" x14ac:dyDescent="0.25">
      <c r="A18" s="70"/>
      <c r="B18" s="71" t="str">
        <f>IFERROR(VLOOKUP($A18,Entries!$A1:$F248,2,FALSE),"")</f>
        <v/>
      </c>
      <c r="C18" s="71" t="str">
        <f>IFERROR(VLOOKUP($A18,Entries!$A1:$F248,4,FALSE),"")</f>
        <v/>
      </c>
      <c r="D18" s="71" t="str">
        <f>IFERROR(VLOOKUP($A18,Entries!$A1:$F248,5,FALSE),"")</f>
        <v/>
      </c>
      <c r="E18" s="71" t="str">
        <f>IFERROR(VLOOKUP($A18,Entries!$A1:$F248,6,FALSE),"")</f>
        <v/>
      </c>
      <c r="F18" s="71" t="str">
        <f>IFERROR(VLOOKUP($A18,'80 A'!$A1:$J35,10,FALSE),"")</f>
        <v/>
      </c>
      <c r="G18" s="71" t="str">
        <f>IFERROR(VLOOKUP($A18,'80B'!$A1:$J35,10,FALSE),"")</f>
        <v/>
      </c>
      <c r="H18" s="72" t="str">
        <f>IFERROR(VLOOKUP($A18,'80 C'!$A1:$J34,10,FALSE),"")</f>
        <v/>
      </c>
      <c r="I18" s="72" t="str">
        <f>IFERROR(VLOOKUP($A18,'100+ D'!$A1:$J14,10,FALSE),"")</f>
        <v/>
      </c>
      <c r="J18" s="74"/>
      <c r="K18" s="74"/>
      <c r="L18" s="75"/>
      <c r="M18" s="76"/>
    </row>
    <row r="19" spans="1:13" ht="14.25" customHeight="1" x14ac:dyDescent="0.25">
      <c r="A19" s="21">
        <v>15</v>
      </c>
      <c r="B19" s="17" t="str">
        <f>IFERROR(VLOOKUP($A19,Entries!$A1:$F248,2,FALSE),"")</f>
        <v>A</v>
      </c>
      <c r="C19" s="17" t="str">
        <f>IFERROR(VLOOKUP($A19,Entries!$A1:$F248,4,FALSE),"")</f>
        <v>Katie Harris</v>
      </c>
      <c r="D19" s="17" t="str">
        <f>IFERROR(VLOOKUP($A19,Entries!$A1:$F248,5,FALSE),"")</f>
        <v>Lakotah</v>
      </c>
      <c r="E19" s="17" t="str">
        <f>IFERROR(VLOOKUP($A19,Entries!$A1:$F248,6,FALSE),"")</f>
        <v>Kingsleaze</v>
      </c>
      <c r="F19" s="17" t="str">
        <f>IFERROR(VLOOKUP($A19,'80 A'!$A1:$J35,10,FALSE),"")</f>
        <v>E</v>
      </c>
      <c r="G19" s="17" t="str">
        <f>IFERROR(VLOOKUP($A19,'80B'!$A1:$J35,10,FALSE),"")</f>
        <v/>
      </c>
      <c r="H19" s="63" t="str">
        <f>IFERROR(VLOOKUP($A19,'80 C'!$A1:$J34,10,FALSE),"")</f>
        <v/>
      </c>
      <c r="I19" s="63" t="str">
        <f>IFERROR(VLOOKUP($A19,'100+ D'!$A1:$J14,10,FALSE),"")</f>
        <v/>
      </c>
      <c r="J19" s="63" t="str">
        <f>IF(F19="E","E",IF(G19="E","E",IF(H19="E","E",IF(I19="E","E",IF(F19="R","R",IF(G19="R","R",IF(H19="R","R",IF(I19="R","R",IF(F19="WD","WD",IF(G19="WD","WD",IF(H19="WD","WD",IF(I19="WD","WD",SUM($F19:$I19)))))))))))))</f>
        <v>E</v>
      </c>
      <c r="K19" s="65">
        <f>IFERROR(RANK(J19,J19:J22,1),4)</f>
        <v>4</v>
      </c>
      <c r="L19" s="77" t="str">
        <f>IF(COUNTIF(J19:J22,"&gt;0")&lt;3,"E",(IF(COUNTIF(K19:K22,1)=4,SUMIF(K19:K22,1,J19:J22)/4*3,SUMIF(K19:K22,1,J19:J22))+(IF(COUNTIF(K19:K22,2)=3,SUMIF(K19:K22,2,J19:J22)/3*2,SUMIF(K19:K22,2,J19:J22))+(IF(COUNTIF(K19:K22,3)=2,SUMIF(K19:K22,3,J19:J22)/2,SUMIF(K19:K22,3,J19:J22))))))</f>
        <v>E</v>
      </c>
      <c r="M19" s="77" t="str">
        <f>IFERROR(RANK(L19,L$4:L$66,1),"")</f>
        <v/>
      </c>
    </row>
    <row r="20" spans="1:13" ht="14.25" customHeight="1" x14ac:dyDescent="0.25">
      <c r="A20" s="21">
        <v>16</v>
      </c>
      <c r="B20" s="17" t="str">
        <f>IFERROR(VLOOKUP($A20,Entries!$A1:$F248,2,FALSE),"")</f>
        <v>A</v>
      </c>
      <c r="C20" s="17" t="str">
        <f>IFERROR(VLOOKUP($A20,Entries!$A1:$F248,4,FALSE),"")</f>
        <v>Kate Turner Clarke</v>
      </c>
      <c r="D20" s="17" t="str">
        <f>IFERROR(VLOOKUP($A20,Entries!$A1:$F248,5,FALSE),"")</f>
        <v>Hill Farm Billy</v>
      </c>
      <c r="E20" s="17" t="str">
        <f>IFERROR(VLOOKUP($A20,Entries!$A1:$F248,6,FALSE),"")</f>
        <v>Kingsleaze</v>
      </c>
      <c r="F20" s="62">
        <f>IFERROR(VLOOKUP($A20,'80 A'!$A1:$J35,10,FALSE),"")</f>
        <v>51.15</v>
      </c>
      <c r="G20" s="17" t="str">
        <f>IFERROR(VLOOKUP($A20,'80B'!$A1:$J35,10,FALSE),"")</f>
        <v/>
      </c>
      <c r="H20" s="63" t="str">
        <f>IFERROR(VLOOKUP($A20,'80 C'!$A1:$J34,10,FALSE),"")</f>
        <v/>
      </c>
      <c r="I20" s="63" t="str">
        <f>IFERROR(VLOOKUP($A20,'100+ D'!$A1:$J14,10,FALSE),"")</f>
        <v/>
      </c>
      <c r="J20" s="64">
        <f>IF(F20="E","E",IF(G20="E","E",IF(H20="E","E",IF(I20="E","E",IF(F20="R","R",IF(G20="R","R",IF(H20="R","R",IF(I20="R","R",IF(F20="WD","WD",IF(G20="WD","WD",IF(H20="WD","WD",IF(I20="WD","WD",SUM($F20:$I20)))))))))))))</f>
        <v>51.15</v>
      </c>
      <c r="K20" s="65">
        <f>IFERROR(RANK(J20,J19:J22,1),4)</f>
        <v>1</v>
      </c>
      <c r="L20" s="68"/>
      <c r="M20" s="68"/>
    </row>
    <row r="21" spans="1:13" ht="14.25" customHeight="1" x14ac:dyDescent="0.25">
      <c r="A21" s="21">
        <v>45</v>
      </c>
      <c r="B21" s="17" t="str">
        <f>IFERROR(VLOOKUP($A21,Entries!$A1:$F248,2,FALSE),"")</f>
        <v>B1</v>
      </c>
      <c r="C21" s="17" t="str">
        <f>IFERROR(VLOOKUP($A21,Entries!$A1:$F248,4,FALSE),"")</f>
        <v>Renee Tuck</v>
      </c>
      <c r="D21" s="17" t="str">
        <f>IFERROR(VLOOKUP($A21,Entries!$A1:$F248,5,FALSE),"")</f>
        <v>Inishool Boy</v>
      </c>
      <c r="E21" s="17" t="str">
        <f>IFERROR(VLOOKUP($A21,Entries!$A1:$F248,6,FALSE),"")</f>
        <v>Kingsleaze</v>
      </c>
      <c r="F21" s="17" t="str">
        <f>IFERROR(VLOOKUP($A21,'80 A'!$A1:$J35,10,FALSE),"")</f>
        <v/>
      </c>
      <c r="G21" s="17" t="str">
        <f>IFERROR(VLOOKUP($A21,'80B'!$A1:$J35,10,FALSE),"")</f>
        <v>E</v>
      </c>
      <c r="H21" s="63" t="str">
        <f>IFERROR(VLOOKUP($A21,'80 C'!$A1:$J34,10,FALSE),"")</f>
        <v/>
      </c>
      <c r="I21" s="63" t="str">
        <f>IFERROR(VLOOKUP($A21,'100+ D'!$A1:$J14,10,FALSE),"")</f>
        <v/>
      </c>
      <c r="J21" s="63" t="str">
        <f>IF(F21="E","E",IF(G21="E","E",IF(H21="E","E",IF(I21="E","E",IF(F21="R","R",IF(G21="R","R",IF(H21="R","R",IF(I21="R","R",IF(F21="WD","WD",IF(G21="WD","WD",IF(H21="WD","WD",IF(I21="WD","WD",SUM($F21:$I21)))))))))))))</f>
        <v>E</v>
      </c>
      <c r="K21" s="65">
        <f>IFERROR(RANK(J21,J19:J22,1),4)</f>
        <v>4</v>
      </c>
      <c r="L21" s="68"/>
      <c r="M21" s="68"/>
    </row>
    <row r="22" spans="1:13" ht="14.25" customHeight="1" x14ac:dyDescent="0.25">
      <c r="A22" s="21">
        <v>46</v>
      </c>
      <c r="B22" s="17" t="str">
        <f>IFERROR(VLOOKUP($A22,Entries!$A1:$F248,2,FALSE),"")</f>
        <v>B1</v>
      </c>
      <c r="C22" s="17" t="str">
        <f>IFERROR(VLOOKUP($A22,Entries!$A1:$F248,4,FALSE),"")</f>
        <v>Dale Webb</v>
      </c>
      <c r="D22" s="17" t="str">
        <f>IFERROR(VLOOKUP($A22,Entries!$A1:$F248,5,FALSE),"")</f>
        <v>Lyndell Birthday Boy</v>
      </c>
      <c r="E22" s="17" t="str">
        <f>IFERROR(VLOOKUP($A22,Entries!$A1:$F248,6,FALSE),"")</f>
        <v>Kingsleaze</v>
      </c>
      <c r="F22" s="17" t="str">
        <f>IFERROR(VLOOKUP($A22,'80 A'!$A1:$J35,10,FALSE),"")</f>
        <v/>
      </c>
      <c r="G22" s="62">
        <f>IFERROR(VLOOKUP($A22,'80B'!$A1:$J35,10,FALSE),"")</f>
        <v>104.6</v>
      </c>
      <c r="H22" s="63" t="str">
        <f>IFERROR(VLOOKUP($A22,'80 C'!$A1:$J34,10,FALSE),"")</f>
        <v/>
      </c>
      <c r="I22" s="63" t="str">
        <f>IFERROR(VLOOKUP($A22,'100+ D'!$A1:$J14,10,FALSE),"")</f>
        <v/>
      </c>
      <c r="J22" s="64">
        <f>IF(F22="E","E",IF(G22="E","E",IF(H22="E","E",IF(I22="E","E",IF(F22="R","R",IF(G22="R","R",IF(H22="R","R",IF(I22="R","R",IF(F22="WD","WD",IF(G22="WD","WD",IF(H22="WD","WD",IF(I22="WD","WD",SUM($F22:$I22)))))))))))))</f>
        <v>104.6</v>
      </c>
      <c r="K22" s="65">
        <f>IFERROR(RANK(J22,J19:J22,1),4)</f>
        <v>2</v>
      </c>
      <c r="L22" s="69"/>
      <c r="M22" s="69"/>
    </row>
    <row r="23" spans="1:13" ht="8.1" customHeight="1" x14ac:dyDescent="0.25">
      <c r="A23" s="70"/>
      <c r="B23" s="71" t="str">
        <f>IFERROR(VLOOKUP($A23,Entries!$A1:$F248,2,FALSE),"")</f>
        <v/>
      </c>
      <c r="C23" s="71" t="str">
        <f>IFERROR(VLOOKUP($A23,Entries!$A1:$F248,4,FALSE),"")</f>
        <v/>
      </c>
      <c r="D23" s="71" t="str">
        <f>IFERROR(VLOOKUP($A23,Entries!$A1:$F248,5,FALSE),"")</f>
        <v/>
      </c>
      <c r="E23" s="71" t="str">
        <f>IFERROR(VLOOKUP($A23,Entries!$A1:$F248,6,FALSE),"")</f>
        <v/>
      </c>
      <c r="F23" s="71" t="str">
        <f>IFERROR(VLOOKUP($A23,'80 A'!$A1:$J35,10,FALSE),"")</f>
        <v/>
      </c>
      <c r="G23" s="71" t="str">
        <f>IFERROR(VLOOKUP($A23,'80B'!$A1:$J35,10,FALSE),"")</f>
        <v/>
      </c>
      <c r="H23" s="72" t="str">
        <f>IFERROR(VLOOKUP($A23,'80 C'!$A1:$J34,10,FALSE),"")</f>
        <v/>
      </c>
      <c r="I23" s="72" t="str">
        <f>IFERROR(VLOOKUP($A23,'100+ D'!$A1:$J14,10,FALSE),"")</f>
        <v/>
      </c>
      <c r="J23" s="73"/>
      <c r="K23" s="74"/>
      <c r="L23" s="75"/>
      <c r="M23" s="76"/>
    </row>
    <row r="24" spans="1:13" ht="14.25" customHeight="1" x14ac:dyDescent="0.25">
      <c r="A24" s="21">
        <v>11</v>
      </c>
      <c r="B24" s="17" t="str">
        <f>IFERROR(VLOOKUP($A24,Entries!$A1:$F248,2,FALSE),"")</f>
        <v>A</v>
      </c>
      <c r="C24" s="17" t="str">
        <f>IFERROR(VLOOKUP($A24,Entries!$A1:$F248,4,FALSE),"")</f>
        <v>Laura Sylvester</v>
      </c>
      <c r="D24" s="17" t="str">
        <f>IFERROR(VLOOKUP($A24,Entries!$A1:$F248,5,FALSE),"")</f>
        <v>Kinsky Dollar-Ar</v>
      </c>
      <c r="E24" s="17" t="str">
        <f>IFERROR(VLOOKUP($A24,Entries!$A1:$F248,6,FALSE),"")</f>
        <v>Marlborough</v>
      </c>
      <c r="F24" s="62">
        <f>IFERROR(VLOOKUP($A24,'80 A'!$A1:$J35,10,FALSE),"")</f>
        <v>28.25</v>
      </c>
      <c r="G24" s="17" t="str">
        <f>IFERROR(VLOOKUP($A24,'80B'!$A1:$J35,10,FALSE),"")</f>
        <v/>
      </c>
      <c r="H24" s="63" t="str">
        <f>IFERROR(VLOOKUP($A24,'80 C'!$A1:$J34,10,FALSE),"")</f>
        <v/>
      </c>
      <c r="I24" s="63" t="str">
        <f>IFERROR(VLOOKUP($A24,'100+ D'!$A1:$J14,10,FALSE),"")</f>
        <v/>
      </c>
      <c r="J24" s="64">
        <f>IF(F24="E","E",IF(G24="E","E",IF(H24="E","E",IF(I24="E","E",IF(F24="R","R",IF(G24="R","R",IF(H24="R","R",IF(I24="R","R",IF(F24="WD","WD",IF(G24="WD","WD",IF(H24="WD","WD",IF(I24="WD","WD",SUM($F24:$I24)))))))))))))</f>
        <v>28.25</v>
      </c>
      <c r="K24" s="65">
        <f>IFERROR(RANK(J24,J24:J27,1),4)</f>
        <v>2</v>
      </c>
      <c r="L24" s="66">
        <f>IF(COUNTIF(J24:J27,"&gt;0")&lt;3,"E",(IF(COUNTIF(K24:K27,1)=4,SUMIF(K24:K27,1,J24:J27)/4*3,SUMIF(K24:K27,1,J24:J27))+(IF(COUNTIF(K24:K27,2)=3,SUMIF(K24:K27,2,J24:J27)/3*2,SUMIF(K24:K27,2,J24:J27))+(IF(COUNTIF(K24:K27,3)=2,SUMIF(K24:K27,3,J24:J27)/2,SUMIF(K24:K27,3,J24:J27))))))</f>
        <v>169.15</v>
      </c>
      <c r="M24" s="67">
        <f>IFERROR(RANK(L24,L$4:L$66,1),"")</f>
        <v>7</v>
      </c>
    </row>
    <row r="25" spans="1:13" ht="14.25" customHeight="1" x14ac:dyDescent="0.25">
      <c r="A25" s="21">
        <v>12</v>
      </c>
      <c r="B25" s="17" t="str">
        <f>IFERROR(VLOOKUP($A25,Entries!$A1:$F248,2,FALSE),"")</f>
        <v>A</v>
      </c>
      <c r="C25" s="17" t="str">
        <f>IFERROR(VLOOKUP($A25,Entries!$A1:$F248,4,FALSE),"")</f>
        <v>Daisy Laing</v>
      </c>
      <c r="D25" s="17" t="str">
        <f>IFERROR(VLOOKUP($A25,Entries!$A1:$F248,5,FALSE),"")</f>
        <v>Miltonhill Maisie</v>
      </c>
      <c r="E25" s="17" t="str">
        <f>IFERROR(VLOOKUP($A25,Entries!$A1:$F248,6,FALSE),"")</f>
        <v>Marlborough</v>
      </c>
      <c r="F25" s="62">
        <f>IFERROR(VLOOKUP($A25,'80 A'!$A1:$J35,10,FALSE),"")</f>
        <v>28</v>
      </c>
      <c r="G25" s="17" t="str">
        <f>IFERROR(VLOOKUP($A25,'80B'!$A1:$J35,10,FALSE),"")</f>
        <v/>
      </c>
      <c r="H25" s="63" t="str">
        <f>IFERROR(VLOOKUP($A25,'80 C'!$A1:$J34,10,FALSE),"")</f>
        <v/>
      </c>
      <c r="I25" s="63" t="str">
        <f>IFERROR(VLOOKUP($A25,'100+ D'!$A1:$J14,10,FALSE),"")</f>
        <v/>
      </c>
      <c r="J25" s="64">
        <f>IF(F25="E","E",IF(G25="E","E",IF(H25="E","E",IF(I25="E","E",IF(F25="R","R",IF(G25="R","R",IF(H25="R","R",IF(I25="R","R",IF(F25="WD","WD",IF(G25="WD","WD",IF(H25="WD","WD",IF(I25="WD","WD",SUM($F25:$I25)))))))))))))</f>
        <v>28</v>
      </c>
      <c r="K25" s="65">
        <f>IFERROR(RANK(J25,J24:J27,1),4)</f>
        <v>1</v>
      </c>
      <c r="L25" s="68"/>
      <c r="M25" s="68"/>
    </row>
    <row r="26" spans="1:13" ht="14.25" customHeight="1" x14ac:dyDescent="0.25">
      <c r="A26" s="21">
        <v>41</v>
      </c>
      <c r="B26" s="17" t="str">
        <f>IFERROR(VLOOKUP($A26,Entries!$A1:$F248,2,FALSE),"")</f>
        <v>B1</v>
      </c>
      <c r="C26" s="17" t="str">
        <f>IFERROR(VLOOKUP($A26,Entries!$A1:$F248,4,FALSE),"")</f>
        <v>Mary Carty</v>
      </c>
      <c r="D26" s="17" t="str">
        <f>IFERROR(VLOOKUP($A26,Entries!$A1:$F248,5,FALSE),"")</f>
        <v>Harley Kinsky</v>
      </c>
      <c r="E26" s="17" t="str">
        <f>IFERROR(VLOOKUP($A26,Entries!$A1:$F248,6,FALSE),"")</f>
        <v>Marlborough</v>
      </c>
      <c r="F26" s="17" t="str">
        <f>IFERROR(VLOOKUP($A26,'80 A'!$A1:$J35,10,FALSE),"")</f>
        <v/>
      </c>
      <c r="G26" s="17" t="str">
        <f>IFERROR(VLOOKUP($A26,'80B'!$A1:$J35,10,FALSE),"")</f>
        <v>E</v>
      </c>
      <c r="H26" s="63" t="str">
        <f>IFERROR(VLOOKUP($A26,'80 C'!$A1:$J34,10,FALSE),"")</f>
        <v/>
      </c>
      <c r="I26" s="63" t="str">
        <f>IFERROR(VLOOKUP($A26,'100+ D'!$A1:$J14,10,FALSE),"")</f>
        <v/>
      </c>
      <c r="J26" s="63" t="str">
        <f>IF(F26="E","E",IF(G26="E","E",IF(H26="E","E",IF(I26="E","E",IF(F26="R","R",IF(G26="R","R",IF(H26="R","R",IF(I26="R","R",IF(F26="WD","WD",IF(G26="WD","WD",IF(H26="WD","WD",IF(I26="WD","WD",SUM($F26:$I26)))))))))))))</f>
        <v>E</v>
      </c>
      <c r="K26" s="65">
        <f>IFERROR(RANK(J26,J24:J27,1),4)</f>
        <v>4</v>
      </c>
      <c r="L26" s="68"/>
      <c r="M26" s="68"/>
    </row>
    <row r="27" spans="1:13" ht="14.25" customHeight="1" x14ac:dyDescent="0.25">
      <c r="A27" s="21">
        <v>42</v>
      </c>
      <c r="B27" s="17" t="str">
        <f>IFERROR(VLOOKUP($A27,Entries!$A1:$F248,2,FALSE),"")</f>
        <v>B1</v>
      </c>
      <c r="C27" s="17" t="str">
        <f>IFERROR(VLOOKUP($A27,Entries!$A1:$F248,4,FALSE),"")</f>
        <v>Sandi Holmes</v>
      </c>
      <c r="D27" s="17" t="str">
        <f>IFERROR(VLOOKUP($A27,Entries!$A1:$F248,5,FALSE),"")</f>
        <v>Caspian</v>
      </c>
      <c r="E27" s="17" t="str">
        <f>IFERROR(VLOOKUP($A27,Entries!$A1:$F248,6,FALSE),"")</f>
        <v>Marlborough</v>
      </c>
      <c r="F27" s="17" t="str">
        <f>IFERROR(VLOOKUP($A27,'80 A'!$A1:$J35,10,FALSE),"")</f>
        <v/>
      </c>
      <c r="G27" s="62">
        <f>IFERROR(VLOOKUP($A27,'80B'!$A1:$J35,10,FALSE),"")</f>
        <v>112.9</v>
      </c>
      <c r="H27" s="63" t="str">
        <f>IFERROR(VLOOKUP($A27,'80 C'!$A1:$J34,10,FALSE),"")</f>
        <v/>
      </c>
      <c r="I27" s="63" t="str">
        <f>IFERROR(VLOOKUP($A27,'100+ D'!$A1:$J14,10,FALSE),"")</f>
        <v/>
      </c>
      <c r="J27" s="64">
        <f>IF(F27="E","E",IF(G27="E","E",IF(H27="E","E",IF(I27="E","E",IF(F27="R","R",IF(G27="R","R",IF(H27="R","R",IF(I27="R","R",IF(F27="WD","WD",IF(G27="WD","WD",IF(H27="WD","WD",IF(I27="WD","WD",SUM($F27:$I27)))))))))))))</f>
        <v>112.9</v>
      </c>
      <c r="K27" s="65">
        <f>IFERROR(RANK(J27,J24:J27,1),4)</f>
        <v>3</v>
      </c>
      <c r="L27" s="69"/>
      <c r="M27" s="69"/>
    </row>
    <row r="28" spans="1:13" ht="8.1" customHeight="1" x14ac:dyDescent="0.25">
      <c r="A28" s="70"/>
      <c r="B28" s="71" t="str">
        <f>IFERROR(VLOOKUP($A28,Entries!$A1:$F248,2,FALSE),"")</f>
        <v/>
      </c>
      <c r="C28" s="71" t="str">
        <f>IFERROR(VLOOKUP($A28,Entries!$A1:$F248,4,FALSE),"")</f>
        <v/>
      </c>
      <c r="D28" s="71" t="str">
        <f>IFERROR(VLOOKUP($A28,Entries!$A1:$F248,5,FALSE),"")</f>
        <v/>
      </c>
      <c r="E28" s="71" t="str">
        <f>IFERROR(VLOOKUP($A28,Entries!$A1:$F248,6,FALSE),"")</f>
        <v/>
      </c>
      <c r="F28" s="71" t="str">
        <f>IFERROR(VLOOKUP($A28,'80 A'!$A1:$J35,10,FALSE),"")</f>
        <v/>
      </c>
      <c r="G28" s="71" t="str">
        <f>IFERROR(VLOOKUP($A28,'80B'!$A1:$J35,10,FALSE),"")</f>
        <v/>
      </c>
      <c r="H28" s="72" t="str">
        <f>IFERROR(VLOOKUP($A28,'80 C'!$A1:$J34,10,FALSE),"")</f>
        <v/>
      </c>
      <c r="I28" s="72" t="str">
        <f>IFERROR(VLOOKUP($A28,'100+ D'!$A1:$J14,10,FALSE),"")</f>
        <v/>
      </c>
      <c r="J28" s="73"/>
      <c r="K28" s="74"/>
      <c r="L28" s="75"/>
      <c r="M28" s="76"/>
    </row>
    <row r="29" spans="1:13" ht="14.25" customHeight="1" x14ac:dyDescent="0.25">
      <c r="A29" s="21">
        <v>19</v>
      </c>
      <c r="B29" s="17" t="str">
        <f>IFERROR(VLOOKUP($A29,Entries!$A1:$F248,2,FALSE),"")</f>
        <v>A</v>
      </c>
      <c r="C29" s="17" t="str">
        <f>IFERROR(VLOOKUP($A29,Entries!$A1:$F248,4,FALSE),"")</f>
        <v>Keeley Pearce</v>
      </c>
      <c r="D29" s="17" t="str">
        <f>IFERROR(VLOOKUP($A29,Entries!$A1:$F248,5,FALSE),"")</f>
        <v>The Midnight Hero</v>
      </c>
      <c r="E29" s="17" t="str">
        <f>IFERROR(VLOOKUP($A29,Entries!$A1:$F248,6,FALSE),"")</f>
        <v>Severn Vale</v>
      </c>
      <c r="F29" s="17" t="str">
        <f>IFERROR(VLOOKUP($A29,'80 A'!$A1:$J35,10,FALSE),"")</f>
        <v>E</v>
      </c>
      <c r="G29" s="17" t="str">
        <f>IFERROR(VLOOKUP($A29,'80B'!$A1:$J35,10,FALSE),"")</f>
        <v/>
      </c>
      <c r="H29" s="63" t="str">
        <f>IFERROR(VLOOKUP($A29,'80 C'!$A1:$J34,10,FALSE),"")</f>
        <v/>
      </c>
      <c r="I29" s="63" t="str">
        <f>IFERROR(VLOOKUP($A29,'100+ D'!$A1:$J14,10,FALSE),"")</f>
        <v/>
      </c>
      <c r="J29" s="63" t="str">
        <f>IF(F29="E","E",IF(G29="E","E",IF(H29="E","E",IF(I29="E","E",IF(F29="R","R",IF(G29="R","R",IF(H29="R","R",IF(I29="R","R",IF(F29="WD","WD",IF(G29="WD","WD",IF(H29="WD","WD",IF(I29="WD","WD",SUM($F29:$I29)))))))))))))</f>
        <v>E</v>
      </c>
      <c r="K29" s="65">
        <f>IFERROR(RANK(J29,J29:J32,1),4)</f>
        <v>4</v>
      </c>
      <c r="L29" s="77" t="str">
        <f>IF(COUNTIF(J29:J32,"&gt;0")&lt;3,"E",(IF(COUNTIF(K29:K32,1)=4,SUMIF(K29:K32,1,J29:J32)/4*3,SUMIF(K29:K32,1,J29:J32))+(IF(COUNTIF(K29:K32,2)=3,SUMIF(K29:K32,2,J29:J32)/3*2,SUMIF(K29:K32,2,J29:J32))+(IF(COUNTIF(K29:K32,3)=2,SUMIF(K29:K32,3,J29:J32)/2,SUMIF(K29:K32,3,J29:J32))))))</f>
        <v>E</v>
      </c>
      <c r="M29" s="77" t="str">
        <f>IFERROR(RANK(L29,L$4:L$66,1),"")</f>
        <v/>
      </c>
    </row>
    <row r="30" spans="1:13" ht="14.25" customHeight="1" x14ac:dyDescent="0.25">
      <c r="A30" s="21">
        <v>20</v>
      </c>
      <c r="B30" s="17" t="str">
        <f>IFERROR(VLOOKUP($A30,Entries!$A1:$F248,2,FALSE),"")</f>
        <v>A</v>
      </c>
      <c r="C30" s="17" t="str">
        <f>IFERROR(VLOOKUP($A30,Entries!$A1:$F248,4,FALSE),"")</f>
        <v>Rachel Malatacca</v>
      </c>
      <c r="D30" s="17" t="str">
        <f>IFERROR(VLOOKUP($A30,Entries!$A1:$F248,5,FALSE),"")</f>
        <v>Volante</v>
      </c>
      <c r="E30" s="17" t="str">
        <f>IFERROR(VLOOKUP($A30,Entries!$A1:$F248,6,FALSE),"")</f>
        <v>Severn Vale</v>
      </c>
      <c r="F30" s="17" t="str">
        <f>IFERROR(VLOOKUP($A30,'80 A'!$A1:$J35,10,FALSE),"")</f>
        <v>E</v>
      </c>
      <c r="G30" s="17" t="str">
        <f>IFERROR(VLOOKUP($A30,'80B'!$A1:$J35,10,FALSE),"")</f>
        <v/>
      </c>
      <c r="H30" s="63" t="str">
        <f>IFERROR(VLOOKUP($A30,'80 C'!$A1:$J34,10,FALSE),"")</f>
        <v/>
      </c>
      <c r="I30" s="63" t="str">
        <f>IFERROR(VLOOKUP($A30,'100+ D'!$A1:$J14,10,FALSE),"")</f>
        <v/>
      </c>
      <c r="J30" s="63" t="str">
        <f>IF(F30="E","E",IF(G30="E","E",IF(H30="E","E",IF(I30="E","E",IF(F30="R","R",IF(G30="R","R",IF(H30="R","R",IF(I30="R","R",IF(F30="WD","WD",IF(G30="WD","WD",IF(H30="WD","WD",IF(I30="WD","WD",SUM($F30:$I30)))))))))))))</f>
        <v>E</v>
      </c>
      <c r="K30" s="65">
        <f>IFERROR(RANK(J30,J29:J32,1),4)</f>
        <v>4</v>
      </c>
      <c r="L30" s="68"/>
      <c r="M30" s="68"/>
    </row>
    <row r="31" spans="1:13" ht="14.25" customHeight="1" x14ac:dyDescent="0.25">
      <c r="A31" s="21">
        <v>49</v>
      </c>
      <c r="B31" s="17" t="str">
        <f>IFERROR(VLOOKUP($A31,Entries!$A1:$F248,2,FALSE),"")</f>
        <v>B1</v>
      </c>
      <c r="C31" s="17" t="str">
        <f>IFERROR(VLOOKUP($A31,Entries!$A1:$F248,4,FALSE),"")</f>
        <v>Hannah Quirk</v>
      </c>
      <c r="D31" s="17" t="str">
        <f>IFERROR(VLOOKUP($A31,Entries!$A1:$F248,5,FALSE),"")</f>
        <v>Bloxham Winter Rose</v>
      </c>
      <c r="E31" s="17" t="str">
        <f>IFERROR(VLOOKUP($A31,Entries!$A1:$F248,6,FALSE),"")</f>
        <v>Severn Vale</v>
      </c>
      <c r="F31" s="17" t="str">
        <f>IFERROR(VLOOKUP($A31,'80 A'!$A1:$J35,10,FALSE),"")</f>
        <v/>
      </c>
      <c r="G31" s="17" t="str">
        <f>IFERROR(VLOOKUP($A31,'80B'!$A1:$J35,10,FALSE),"")</f>
        <v>E</v>
      </c>
      <c r="H31" s="63" t="str">
        <f>IFERROR(VLOOKUP($A31,'80 C'!$A1:$J34,10,FALSE),"")</f>
        <v/>
      </c>
      <c r="I31" s="63" t="str">
        <f>IFERROR(VLOOKUP($A31,'100+ D'!$A1:$J14,10,FALSE),"")</f>
        <v/>
      </c>
      <c r="J31" s="63" t="str">
        <f>IF(F31="E","E",IF(G31="E","E",IF(H31="E","E",IF(I31="E","E",IF(F31="R","R",IF(G31="R","R",IF(H31="R","R",IF(I31="R","R",IF(F31="WD","WD",IF(G31="WD","WD",IF(H31="WD","WD",IF(I31="WD","WD",SUM($F31:$I31)))))))))))))</f>
        <v>E</v>
      </c>
      <c r="K31" s="65">
        <f>IFERROR(RANK(J31,J29:J32,1),4)</f>
        <v>4</v>
      </c>
      <c r="L31" s="68"/>
      <c r="M31" s="68"/>
    </row>
    <row r="32" spans="1:13" ht="14.25" customHeight="1" x14ac:dyDescent="0.25">
      <c r="A32" s="21">
        <v>50</v>
      </c>
      <c r="B32" s="17" t="str">
        <f>IFERROR(VLOOKUP($A32,Entries!$A1:$F248,2,FALSE),"")</f>
        <v>B1</v>
      </c>
      <c r="C32" s="17" t="str">
        <f>IFERROR(VLOOKUP($A32,Entries!$A1:$F248,4,FALSE),"")</f>
        <v>Gemma Hobbs</v>
      </c>
      <c r="D32" s="17" t="str">
        <f>IFERROR(VLOOKUP($A32,Entries!$A1:$F248,5,FALSE),"")</f>
        <v>Apache Girl</v>
      </c>
      <c r="E32" s="17" t="str">
        <f>IFERROR(VLOOKUP($A32,Entries!$A1:$F248,6,FALSE),"")</f>
        <v>Severn Vale</v>
      </c>
      <c r="F32" s="17" t="str">
        <f>IFERROR(VLOOKUP($A32,'80 A'!$A1:$J35,10,FALSE),"")</f>
        <v/>
      </c>
      <c r="G32" s="17" t="str">
        <f>IFERROR(VLOOKUP($A32,'80B'!$A1:$J35,10,FALSE),"")</f>
        <v>E</v>
      </c>
      <c r="H32" s="63" t="str">
        <f>IFERROR(VLOOKUP($A32,'80 C'!$A1:$J34,10,FALSE),"")</f>
        <v/>
      </c>
      <c r="I32" s="63" t="str">
        <f>IFERROR(VLOOKUP($A32,'100+ D'!$A1:$J14,10,FALSE),"")</f>
        <v/>
      </c>
      <c r="J32" s="63" t="str">
        <f>IF(F32="E","E",IF(G32="E","E",IF(H32="E","E",IF(I32="E","E",IF(F32="R","R",IF(G32="R","R",IF(H32="R","R",IF(I32="R","R",IF(F32="WD","WD",IF(G32="WD","WD",IF(H32="WD","WD",IF(I32="WD","WD",SUM($F32:$I32)))))))))))))</f>
        <v>E</v>
      </c>
      <c r="K32" s="65">
        <f>IFERROR(RANK(J32,J29:J32,1),4)</f>
        <v>4</v>
      </c>
      <c r="L32" s="69"/>
      <c r="M32" s="69"/>
    </row>
    <row r="33" spans="1:13" ht="8.1" customHeight="1" x14ac:dyDescent="0.25">
      <c r="A33" s="70"/>
      <c r="B33" s="71" t="str">
        <f>IFERROR(VLOOKUP($A33,Entries!$A1:$F248,2,FALSE),"")</f>
        <v/>
      </c>
      <c r="C33" s="71" t="str">
        <f>IFERROR(VLOOKUP($A33,Entries!$A1:$F248,4,FALSE),"")</f>
        <v/>
      </c>
      <c r="D33" s="71" t="str">
        <f>IFERROR(VLOOKUP($A33,Entries!$A1:$F248,5,FALSE),"")</f>
        <v/>
      </c>
      <c r="E33" s="71" t="str">
        <f>IFERROR(VLOOKUP($A33,Entries!$A1:$F248,6,FALSE),"")</f>
        <v/>
      </c>
      <c r="F33" s="71" t="str">
        <f>IFERROR(VLOOKUP($A33,'80 A'!$A1:$J35,10,FALSE),"")</f>
        <v/>
      </c>
      <c r="G33" s="71" t="str">
        <f>IFERROR(VLOOKUP($A33,'80B'!$A1:$J35,10,FALSE),"")</f>
        <v/>
      </c>
      <c r="H33" s="72" t="str">
        <f>IFERROR(VLOOKUP($A33,'80 C'!$A1:$J34,10,FALSE),"")</f>
        <v/>
      </c>
      <c r="I33" s="72" t="str">
        <f>IFERROR(VLOOKUP($A33,'100+ D'!$A1:$J14,10,FALSE),"")</f>
        <v/>
      </c>
      <c r="J33" s="73"/>
      <c r="K33" s="74"/>
      <c r="L33" s="75"/>
      <c r="M33" s="76"/>
    </row>
    <row r="34" spans="1:13" ht="14.25" customHeight="1" x14ac:dyDescent="0.25">
      <c r="A34" s="21">
        <v>13</v>
      </c>
      <c r="B34" s="17" t="str">
        <f>IFERROR(VLOOKUP($A34,Entries!$A1:$F248,2,FALSE),"")</f>
        <v>A</v>
      </c>
      <c r="C34" s="17" t="str">
        <f>IFERROR(VLOOKUP($A34,Entries!$A1:$F248,4,FALSE),"")</f>
        <v>Demi Davis</v>
      </c>
      <c r="D34" s="17" t="str">
        <f>IFERROR(VLOOKUP($A34,Entries!$A1:$F248,5,FALSE),"")</f>
        <v>Easy Does It</v>
      </c>
      <c r="E34" s="17" t="str">
        <f>IFERROR(VLOOKUP($A34,Entries!$A1:$F248,6,FALSE),"")</f>
        <v>Swindon</v>
      </c>
      <c r="F34" s="62">
        <f>IFERROR(VLOOKUP($A34,'80 A'!$A1:$J35,10,FALSE),"")</f>
        <v>32</v>
      </c>
      <c r="G34" s="17" t="str">
        <f>IFERROR(VLOOKUP($A34,'80B'!$A1:$J35,10,FALSE),"")</f>
        <v/>
      </c>
      <c r="H34" s="63" t="str">
        <f>IFERROR(VLOOKUP($A34,'80 C'!$A1:$J34,10,FALSE),"")</f>
        <v/>
      </c>
      <c r="I34" s="63" t="str">
        <f>IFERROR(VLOOKUP($A34,'100+ D'!$A1:$J14,10,FALSE),"")</f>
        <v/>
      </c>
      <c r="J34" s="64">
        <f>IF(F34="E","E",IF(G34="E","E",IF(H34="E","E",IF(I34="E","E",IF(F34="R","R",IF(G34="R","R",IF(H34="R","R",IF(I34="R","R",IF(F34="WD","WD",IF(G34="WD","WD",IF(H34="WD","WD",IF(I34="WD","WD",SUM($F34:$I34)))))))))))))</f>
        <v>32</v>
      </c>
      <c r="K34" s="65">
        <f>IFERROR(RANK(J34,J34:J37,1),4)</f>
        <v>3</v>
      </c>
      <c r="L34" s="66">
        <f>IF(COUNTIF(J34:J37,"&gt;0")&lt;3,"E",(IF(COUNTIF(K34:K37,1)=4,SUMIF(K34:K37,1,J34:J37)/4*3,SUMIF(K34:K37,1,J34:J37))+(IF(COUNTIF(K34:K37,2)=3,SUMIF(K34:K37,2,J34:J37)/3*2,SUMIF(K34:K37,2,J34:J37))+(IF(COUNTIF(K34:K37,3)=2,SUMIF(K34:K37,3,J34:J37)/2,SUMIF(K34:K37,3,J34:J37))))))</f>
        <v>94.75</v>
      </c>
      <c r="M34" s="67">
        <f>IFERROR(RANK(L34,L$4:L$66,1),"")</f>
        <v>1</v>
      </c>
    </row>
    <row r="35" spans="1:13" ht="14.25" customHeight="1" x14ac:dyDescent="0.25">
      <c r="A35" s="21">
        <v>14</v>
      </c>
      <c r="B35" s="17" t="str">
        <f>IFERROR(VLOOKUP($A35,Entries!$A1:$F248,2,FALSE),"")</f>
        <v>A</v>
      </c>
      <c r="C35" s="17" t="str">
        <f>IFERROR(VLOOKUP($A35,Entries!$A1:$F248,4,FALSE),"")</f>
        <v>Naomi Wright</v>
      </c>
      <c r="D35" s="17" t="str">
        <f>IFERROR(VLOOKUP($A35,Entries!$A1:$F248,5,FALSE),"")</f>
        <v>Ballybough Dougie</v>
      </c>
      <c r="E35" s="17" t="str">
        <f>IFERROR(VLOOKUP($A35,Entries!$A1:$F248,6,FALSE),"")</f>
        <v>Swindon</v>
      </c>
      <c r="F35" s="62">
        <f>IFERROR(VLOOKUP($A35,'80 A'!$A1:$J35,10,FALSE),"")</f>
        <v>31.5</v>
      </c>
      <c r="G35" s="17" t="str">
        <f>IFERROR(VLOOKUP($A35,'80B'!$A1:$J35,10,FALSE),"")</f>
        <v/>
      </c>
      <c r="H35" s="63" t="str">
        <f>IFERROR(VLOOKUP($A35,'80 C'!$A1:$J34,10,FALSE),"")</f>
        <v/>
      </c>
      <c r="I35" s="63" t="str">
        <f>IFERROR(VLOOKUP($A35,'100+ D'!$A1:$J14,10,FALSE),"")</f>
        <v/>
      </c>
      <c r="J35" s="64">
        <f>IF(F35="E","E",IF(G35="E","E",IF(H35="E","E",IF(I35="E","E",IF(F35="R","R",IF(G35="R","R",IF(H35="R","R",IF(I35="R","R",IF(F35="WD","WD",IF(G35="WD","WD",IF(H35="WD","WD",IF(I35="WD","WD",SUM($F35:$I35)))))))))))))</f>
        <v>31.5</v>
      </c>
      <c r="K35" s="65">
        <f>IFERROR(RANK(J35,J34:J37,1),4)</f>
        <v>2</v>
      </c>
      <c r="L35" s="68"/>
      <c r="M35" s="68"/>
    </row>
    <row r="36" spans="1:13" ht="14.25" customHeight="1" x14ac:dyDescent="0.25">
      <c r="A36" s="21">
        <v>43</v>
      </c>
      <c r="B36" s="17" t="str">
        <f>IFERROR(VLOOKUP($A36,Entries!$A1:$F248,2,FALSE),"")</f>
        <v>B1</v>
      </c>
      <c r="C36" s="17" t="str">
        <f>IFERROR(VLOOKUP($A36,Entries!$A1:$F248,4,FALSE),"")</f>
        <v>Angela Wright</v>
      </c>
      <c r="D36" s="17" t="str">
        <f>IFERROR(VLOOKUP($A36,Entries!$A1:$F248,5,FALSE),"")</f>
        <v>Anica</v>
      </c>
      <c r="E36" s="17" t="str">
        <f>IFERROR(VLOOKUP($A36,Entries!$A1:$F248,6,FALSE),"")</f>
        <v>Swindon</v>
      </c>
      <c r="F36" s="17" t="str">
        <f>IFERROR(VLOOKUP($A36,'80 A'!$A1:$J35,10,FALSE),"")</f>
        <v/>
      </c>
      <c r="G36" s="62">
        <f>IFERROR(VLOOKUP($A36,'80B'!$A1:$J35,10,FALSE),"")</f>
        <v>31.25</v>
      </c>
      <c r="H36" s="63" t="str">
        <f>IFERROR(VLOOKUP($A36,'80 C'!$A1:$J34,10,FALSE),"")</f>
        <v/>
      </c>
      <c r="I36" s="63" t="str">
        <f>IFERROR(VLOOKUP($A36,'100+ D'!$A1:$J14,10,FALSE),"")</f>
        <v/>
      </c>
      <c r="J36" s="64">
        <f>IF(F36="E","E",IF(G36="E","E",IF(H36="E","E",IF(I36="E","E",IF(F36="R","R",IF(G36="R","R",IF(H36="R","R",IF(I36="R","R",IF(F36="WD","WD",IF(G36="WD","WD",IF(H36="WD","WD",IF(I36="WD","WD",SUM($F36:$I36)))))))))))))</f>
        <v>31.25</v>
      </c>
      <c r="K36" s="65">
        <f>IFERROR(RANK(J36,J34:J37,1),4)</f>
        <v>1</v>
      </c>
      <c r="L36" s="68"/>
      <c r="M36" s="68"/>
    </row>
    <row r="37" spans="1:13" ht="14.25" customHeight="1" x14ac:dyDescent="0.25">
      <c r="A37" s="21">
        <v>44</v>
      </c>
      <c r="B37" s="17" t="str">
        <f>IFERROR(VLOOKUP($A37,Entries!$A1:$F248,2,FALSE),"")</f>
        <v>B1</v>
      </c>
      <c r="C37" s="17" t="str">
        <f>IFERROR(VLOOKUP($A37,Entries!$A1:$F248,4,FALSE),"")</f>
        <v>Tina Starling</v>
      </c>
      <c r="D37" s="17" t="str">
        <f>IFERROR(VLOOKUP($A37,Entries!$A1:$F248,5,FALSE),"")</f>
        <v>Master Blaster</v>
      </c>
      <c r="E37" s="17" t="str">
        <f>IFERROR(VLOOKUP($A37,Entries!$A1:$F248,6,FALSE),"")</f>
        <v>Swindon</v>
      </c>
      <c r="F37" s="17" t="str">
        <f>IFERROR(VLOOKUP($A37,'80 A'!$A1:$J35,10,FALSE),"")</f>
        <v/>
      </c>
      <c r="G37" s="17" t="str">
        <f>IFERROR(VLOOKUP($A37,'80B'!$A1:$J35,10,FALSE),"")</f>
        <v>E</v>
      </c>
      <c r="H37" s="63" t="str">
        <f>IFERROR(VLOOKUP($A37,'80 C'!$A1:$J34,10,FALSE),"")</f>
        <v/>
      </c>
      <c r="I37" s="63" t="str">
        <f>IFERROR(VLOOKUP($A37,'100+ D'!$A1:$J14,10,FALSE),"")</f>
        <v/>
      </c>
      <c r="J37" s="63" t="str">
        <f>IF(F37="E","E",IF(G37="E","E",IF(H37="E","E",IF(I37="E","E",IF(F37="R","R",IF(G37="R","R",IF(H37="R","R",IF(I37="R","R",IF(F37="WD","WD",IF(G37="WD","WD",IF(H37="WD","WD",IF(I37="WD","WD",SUM($F37:$I37)))))))))))))</f>
        <v>E</v>
      </c>
      <c r="K37" s="65">
        <f>IFERROR(RANK(J37,J34:J37,1),4)</f>
        <v>4</v>
      </c>
      <c r="L37" s="69"/>
      <c r="M37" s="69"/>
    </row>
    <row r="38" spans="1:13" ht="14.25" customHeight="1" x14ac:dyDescent="0.25">
      <c r="A38" s="78"/>
      <c r="B38" s="79"/>
      <c r="C38" s="79"/>
      <c r="D38" s="79"/>
      <c r="E38" s="79"/>
      <c r="F38" s="80"/>
      <c r="G38" s="80"/>
      <c r="H38" s="81"/>
      <c r="I38" s="81"/>
      <c r="J38" s="81"/>
      <c r="K38" s="82"/>
      <c r="L38" s="83"/>
      <c r="M38" s="84"/>
    </row>
    <row r="39" spans="1:13" ht="20.25" customHeight="1" x14ac:dyDescent="0.3">
      <c r="A39" s="85"/>
      <c r="B39" s="86"/>
      <c r="C39" s="86"/>
      <c r="D39" s="87" t="s">
        <v>587</v>
      </c>
      <c r="E39" s="86"/>
      <c r="F39" s="88" t="str">
        <f>IFERROR(VLOOKUP($A39,'80 A'!$A1:$J35,10,FALSE),"")</f>
        <v/>
      </c>
      <c r="G39" s="88" t="str">
        <f>IFERROR(VLOOKUP($A39,'80B'!$A1:$J35,10,FALSE),"")</f>
        <v/>
      </c>
      <c r="H39" s="88" t="str">
        <f>IFERROR(VLOOKUP($A39,'80 C'!$A1:$J34,10,FALSE),"")</f>
        <v/>
      </c>
      <c r="I39" s="88" t="str">
        <f>IFERROR(VLOOKUP($A39,'100+ D'!$A1:$J14,10,FALSE),"")</f>
        <v/>
      </c>
      <c r="J39" s="86"/>
      <c r="K39" s="86"/>
      <c r="L39" s="86"/>
      <c r="M39" s="89"/>
    </row>
    <row r="40" spans="1:13" ht="8.1" customHeight="1" x14ac:dyDescent="0.25">
      <c r="A40" s="57"/>
      <c r="B40" s="58"/>
      <c r="C40" s="58"/>
      <c r="D40" s="58"/>
      <c r="E40" s="58"/>
      <c r="F40" s="90" t="str">
        <f>IFERROR(VLOOKUP($A40,'80 A'!$A1:$J35,10,FALSE),"")</f>
        <v/>
      </c>
      <c r="G40" s="90" t="str">
        <f>IFERROR(VLOOKUP($A40,'80B'!$A1:$J35,10,FALSE),"")</f>
        <v/>
      </c>
      <c r="H40" s="90" t="str">
        <f>IFERROR(VLOOKUP($A40,'80 C'!$A1:$J34,10,FALSE),"")</f>
        <v/>
      </c>
      <c r="I40" s="90" t="str">
        <f>IFERROR(VLOOKUP($A40,'100+ D'!$A1:$J14,10,FALSE),"")</f>
        <v/>
      </c>
      <c r="J40" s="58"/>
      <c r="K40" s="58"/>
      <c r="L40" s="58"/>
      <c r="M40" s="59"/>
    </row>
    <row r="41" spans="1:13" ht="15" customHeight="1" x14ac:dyDescent="0.25">
      <c r="A41" s="60" t="s">
        <v>547</v>
      </c>
      <c r="B41" s="60" t="s">
        <v>584</v>
      </c>
      <c r="C41" s="60" t="s">
        <v>9</v>
      </c>
      <c r="D41" s="60" t="s">
        <v>10</v>
      </c>
      <c r="E41" s="60" t="s">
        <v>11</v>
      </c>
      <c r="F41" s="60" t="str">
        <f>IFERROR(VLOOKUP($A41,'80 A'!$A1:$J35,10,FALSE),"")</f>
        <v>Total</v>
      </c>
      <c r="G41" s="60" t="str">
        <f>IFERROR(VLOOKUP($A41,'80B'!$A1:$J35,10,FALSE),"")</f>
        <v>Total</v>
      </c>
      <c r="H41" s="60" t="str">
        <f>IFERROR(VLOOKUP($A41,'80 C'!$A1:$J34,10,FALSE),"")</f>
        <v>Total</v>
      </c>
      <c r="I41" s="60" t="str">
        <f>IFERROR(VLOOKUP($A41,'100+ D'!$A1:$J14,10,FALSE),"")</f>
        <v>Total</v>
      </c>
      <c r="J41" s="60" t="s">
        <v>585</v>
      </c>
      <c r="K41" s="61"/>
      <c r="L41" s="60" t="s">
        <v>586</v>
      </c>
      <c r="M41" s="61"/>
    </row>
    <row r="42" spans="1:13" ht="14.25" customHeight="1" x14ac:dyDescent="0.25">
      <c r="A42" s="21">
        <v>21</v>
      </c>
      <c r="B42" s="17" t="str">
        <f>IFERROR(VLOOKUP($A42,Entries!$A1:$F248,2,FALSE),"")</f>
        <v>A</v>
      </c>
      <c r="C42" s="17" t="str">
        <f>IFERROR(VLOOKUP($A42,Entries!$A1:$F248,4,FALSE),"")</f>
        <v>Kathleen Griffiths</v>
      </c>
      <c r="D42" s="17" t="str">
        <f>IFERROR(VLOOKUP($A42,Entries!$A1:$F248,5,FALSE),"")</f>
        <v>Kiara</v>
      </c>
      <c r="E42" s="17" t="str">
        <f>IFERROR(VLOOKUP($A42,Entries!$A1:$F248,6,FALSE),"")</f>
        <v>Veteran Horse</v>
      </c>
      <c r="F42" s="62">
        <f>IFERROR(VLOOKUP($A42,'80 A'!$A1:$J35,10,FALSE),"")</f>
        <v>41.9</v>
      </c>
      <c r="G42" s="17" t="str">
        <f>IFERROR(VLOOKUP($A42,'80B'!$A1:$J35,10,FALSE),"")</f>
        <v/>
      </c>
      <c r="H42" s="63" t="str">
        <f>IFERROR(VLOOKUP($A42,'80 C'!$A1:$J34,10,FALSE),"")</f>
        <v/>
      </c>
      <c r="I42" s="63" t="str">
        <f>IFERROR(VLOOKUP($A42,'100+ D'!$A1:$J14,10,FALSE),"")</f>
        <v/>
      </c>
      <c r="J42" s="64">
        <f>IF(F42="E","E",IF(G42="E","E",IF(H42="E","E",IF(I42="E","E",IF(F42="R","R",IF(G42="R","R",IF(H42="R","R",IF(I42="R","R",IF(F42="WD","WD",IF(G42="WD","WD",IF(H42="WD","WD",IF(I42="WD","WD",SUM($F42:$I42)))))))))))))</f>
        <v>41.9</v>
      </c>
      <c r="K42" s="65">
        <f>IFERROR(RANK(J42,J42:J45,1),4)</f>
        <v>2</v>
      </c>
      <c r="L42" s="66">
        <f>IF(COUNTIF(J42:J45,"&gt;0")&lt;3,"E",(IF(COUNTIF(K42:K45,1)=4,SUMIF(K42:K45,1,J42:J45)/4*3,SUMIF(K42:K45,1,J42:J45))+(IF(COUNTIF(K42:K45,2)=3,SUMIF(K42:K45,2,J42:J45)/3*2,SUMIF(K42:K45,2,J42:J45))+(IF(COUNTIF(K42:K45,3)=2,SUMIF(K42:K45,3,J42:J45)/2,SUMIF(K42:K45,3,J42:J45))))))</f>
        <v>159.94999999999999</v>
      </c>
      <c r="M42" s="67">
        <f>IFERROR(RANK(L42,L$4:L$66,1),"")</f>
        <v>6</v>
      </c>
    </row>
    <row r="43" spans="1:13" ht="14.25" customHeight="1" x14ac:dyDescent="0.25">
      <c r="A43" s="21">
        <v>22</v>
      </c>
      <c r="B43" s="17" t="str">
        <f>IFERROR(VLOOKUP($A43,Entries!$A1:$F248,2,FALSE),"")</f>
        <v>A</v>
      </c>
      <c r="C43" s="17" t="str">
        <f>IFERROR(VLOOKUP($A43,Entries!$A1:$F248,4,FALSE),"")</f>
        <v>Teresa Green</v>
      </c>
      <c r="D43" s="17" t="str">
        <f>IFERROR(VLOOKUP($A43,Entries!$A1:$F248,5,FALSE),"")</f>
        <v>Cheeky</v>
      </c>
      <c r="E43" s="17" t="str">
        <f>IFERROR(VLOOKUP($A43,Entries!$A1:$F248,6,FALSE),"")</f>
        <v>Veteran Horse</v>
      </c>
      <c r="F43" s="62">
        <f>IFERROR(VLOOKUP($A43,'80 A'!$A1:$J35,10,FALSE),"")</f>
        <v>80.75</v>
      </c>
      <c r="G43" s="17" t="str">
        <f>IFERROR(VLOOKUP($A43,'80B'!$A1:$J35,10,FALSE),"")</f>
        <v/>
      </c>
      <c r="H43" s="63" t="str">
        <f>IFERROR(VLOOKUP($A43,'80 C'!$A1:$J34,10,FALSE),"")</f>
        <v/>
      </c>
      <c r="I43" s="63" t="str">
        <f>IFERROR(VLOOKUP($A43,'100+ D'!$A1:$J14,10,FALSE),"")</f>
        <v/>
      </c>
      <c r="J43" s="64">
        <f>IF(F43="E","E",IF(G43="E","E",IF(H43="E","E",IF(I43="E","E",IF(F43="R","R",IF(G43="R","R",IF(H43="R","R",IF(I43="R","R",IF(F43="WD","WD",IF(G43="WD","WD",IF(H43="WD","WD",IF(I43="WD","WD",SUM($F43:$I43)))))))))))))</f>
        <v>80.75</v>
      </c>
      <c r="K43" s="65">
        <f>IFERROR(RANK(J43,J42:J45,1),4)</f>
        <v>3</v>
      </c>
      <c r="L43" s="68"/>
      <c r="M43" s="68"/>
    </row>
    <row r="44" spans="1:13" ht="14.25" customHeight="1" x14ac:dyDescent="0.25">
      <c r="A44" s="21">
        <v>51</v>
      </c>
      <c r="B44" s="17" t="str">
        <f>IFERROR(VLOOKUP($A44,Entries!$A1:$F248,2,FALSE),"")</f>
        <v>B1</v>
      </c>
      <c r="C44" s="17" t="str">
        <f>IFERROR(VLOOKUP($A44,Entries!$A1:$F248,4,FALSE),"")</f>
        <v>Charlotte Alford</v>
      </c>
      <c r="D44" s="17" t="str">
        <f>IFERROR(VLOOKUP($A44,Entries!$A1:$F248,5,FALSE),"")</f>
        <v>Josie</v>
      </c>
      <c r="E44" s="17" t="str">
        <f>IFERROR(VLOOKUP($A44,Entries!$A1:$F248,6,FALSE),"")</f>
        <v>Veteran Horse</v>
      </c>
      <c r="F44" s="17" t="str">
        <f>IFERROR(VLOOKUP($A44,'80 A'!$A1:$J35,10,FALSE),"")</f>
        <v/>
      </c>
      <c r="G44" s="62">
        <f>IFERROR(VLOOKUP($A44,'80B'!$A1:$J35,10,FALSE),"")</f>
        <v>37.299999999999997</v>
      </c>
      <c r="H44" s="63" t="str">
        <f>IFERROR(VLOOKUP($A44,'80 C'!$A1:$J34,10,FALSE),"")</f>
        <v/>
      </c>
      <c r="I44" s="63" t="str">
        <f>IFERROR(VLOOKUP($A44,'100+ D'!$A1:$J14,10,FALSE),"")</f>
        <v/>
      </c>
      <c r="J44" s="64">
        <f>IF(F44="E","E",IF(G44="E","E",IF(H44="E","E",IF(I44="E","E",IF(F44="R","R",IF(G44="R","R",IF(H44="R","R",IF(I44="R","R",IF(F44="WD","WD",IF(G44="WD","WD",IF(H44="WD","WD",IF(I44="WD","WD",SUM($F44:$I44)))))))))))))</f>
        <v>37.299999999999997</v>
      </c>
      <c r="K44" s="65">
        <f>IFERROR(RANK(J44,J42:J45,1),4)</f>
        <v>1</v>
      </c>
      <c r="L44" s="68"/>
      <c r="M44" s="68"/>
    </row>
    <row r="45" spans="1:13" ht="14.25" customHeight="1" x14ac:dyDescent="0.25">
      <c r="A45" s="21">
        <v>52</v>
      </c>
      <c r="B45" s="17" t="str">
        <f>IFERROR(VLOOKUP($A45,Entries!$A1:$F248,2,FALSE),"")</f>
        <v>B1</v>
      </c>
      <c r="C45" s="17" t="str">
        <f>IFERROR(VLOOKUP($A45,Entries!$A1:$F248,4,FALSE),"")</f>
        <v>Annabel Hurlow</v>
      </c>
      <c r="D45" s="17" t="str">
        <f>IFERROR(VLOOKUP($A45,Entries!$A1:$F248,5,FALSE),"")</f>
        <v>Elliots Star</v>
      </c>
      <c r="E45" s="17" t="str">
        <f>IFERROR(VLOOKUP($A45,Entries!$A1:$F248,6,FALSE),"")</f>
        <v>Veteran Horse</v>
      </c>
      <c r="F45" s="17" t="str">
        <f>IFERROR(VLOOKUP($A45,'80 A'!$A1:$J35,10,FALSE),"")</f>
        <v/>
      </c>
      <c r="G45" s="17" t="str">
        <f>IFERROR(VLOOKUP($A45,'80B'!$A1:$J35,10,FALSE),"")</f>
        <v>WD</v>
      </c>
      <c r="H45" s="63" t="str">
        <f>IFERROR(VLOOKUP($A45,'80 C'!$A1:$J34,10,FALSE),"")</f>
        <v/>
      </c>
      <c r="I45" s="63" t="str">
        <f>IFERROR(VLOOKUP($A45,'100+ D'!$A1:$J14,10,FALSE),"")</f>
        <v/>
      </c>
      <c r="J45" s="63" t="str">
        <f>IF(F45="E","E",IF(G45="E","E",IF(H45="E","E",IF(I45="E","E",IF(F45="R","R",IF(G45="R","R",IF(H45="R","R",IF(I45="R","R",IF(F45="WD","WD",IF(G45="WD","WD",IF(H45="WD","WD",IF(I45="WD","WD",SUM($F45:$I45)))))))))))))</f>
        <v>WD</v>
      </c>
      <c r="K45" s="65">
        <f>IFERROR(RANK(J45,J42:J45,1),4)</f>
        <v>4</v>
      </c>
      <c r="L45" s="69"/>
      <c r="M45" s="69"/>
    </row>
    <row r="46" spans="1:13" ht="8.1" customHeight="1" x14ac:dyDescent="0.25">
      <c r="A46" s="70"/>
      <c r="B46" s="71" t="str">
        <f>IFERROR(VLOOKUP($A46,Entries!$A1:$F248,2,FALSE),"")</f>
        <v/>
      </c>
      <c r="C46" s="71" t="str">
        <f>IFERROR(VLOOKUP($A46,Entries!$A1:$F248,4,FALSE),"")</f>
        <v/>
      </c>
      <c r="D46" s="71" t="str">
        <f>IFERROR(VLOOKUP($A46,Entries!$A1:$F248,5,FALSE),"")</f>
        <v/>
      </c>
      <c r="E46" s="71" t="str">
        <f>IFERROR(VLOOKUP($A46,Entries!$A1:$F248,6,FALSE),"")</f>
        <v/>
      </c>
      <c r="F46" s="71" t="str">
        <f>IFERROR(VLOOKUP($A46,'80 A'!$A1:$J35,10,FALSE),"")</f>
        <v/>
      </c>
      <c r="G46" s="71" t="str">
        <f>IFERROR(VLOOKUP($A46,'80B'!$A1:$J35,10,FALSE),"")</f>
        <v/>
      </c>
      <c r="H46" s="72" t="str">
        <f>IFERROR(VLOOKUP($A46,'80 C'!$A1:$J34,10,FALSE),"")</f>
        <v/>
      </c>
      <c r="I46" s="72" t="str">
        <f>IFERROR(VLOOKUP($A46,'100+ D'!$A1:$J14,10,FALSE),"")</f>
        <v/>
      </c>
      <c r="J46" s="73"/>
      <c r="K46" s="74"/>
      <c r="L46" s="75"/>
      <c r="M46" s="76"/>
    </row>
    <row r="47" spans="1:13" ht="14.25" customHeight="1" x14ac:dyDescent="0.25">
      <c r="A47" s="21">
        <v>28</v>
      </c>
      <c r="B47" s="17" t="str">
        <f>IFERROR(VLOOKUP($A47,Entries!$A1:$F248,2,FALSE),"")</f>
        <v>A</v>
      </c>
      <c r="C47" s="17" t="str">
        <f>IFERROR(VLOOKUP($A47,Entries!$A1:$F248,4,FALSE),"")</f>
        <v>Penny King</v>
      </c>
      <c r="D47" s="17" t="str">
        <f>IFERROR(VLOOKUP($A47,Entries!$A1:$F248,5,FALSE),"")</f>
        <v>Kenmor Gold</v>
      </c>
      <c r="E47" s="17" t="str">
        <f>IFERROR(VLOOKUP($A47,Entries!$A1:$F248,6,FALSE),"")</f>
        <v>VWH Lions</v>
      </c>
      <c r="F47" s="62">
        <f>IFERROR(VLOOKUP($A47,'80 A'!$A1:$J35,10,FALSE),"")</f>
        <v>43.1</v>
      </c>
      <c r="G47" s="17" t="str">
        <f>IFERROR(VLOOKUP($A47,'80B'!$A1:$J35,10,FALSE),"")</f>
        <v/>
      </c>
      <c r="H47" s="63" t="str">
        <f>IFERROR(VLOOKUP($A47,'80 C'!$A1:$J34,10,FALSE),"")</f>
        <v/>
      </c>
      <c r="I47" s="63" t="str">
        <f>IFERROR(VLOOKUP($A47,'100+ D'!$A1:$J14,10,FALSE),"")</f>
        <v/>
      </c>
      <c r="J47" s="64">
        <f>IF(F47="E","E",IF(G47="E","E",IF(H47="E","E",IF(I47="E","E",IF(F47="R","R",IF(G47="R","R",IF(H47="R","R",IF(I47="R","R",IF(F47="WD","WD",IF(G47="WD","WD",IF(H47="WD","WD",IF(I47="WD","WD",SUM($F47:$I47)))))))))))))</f>
        <v>43.1</v>
      </c>
      <c r="K47" s="65">
        <f>IFERROR(RANK(J47,J47:J50,1),4)</f>
        <v>3</v>
      </c>
      <c r="L47" s="66">
        <f>IF(COUNTIF(J47:J50,"&gt;0")&lt;3,"E",(IF(COUNTIF(K47:K50,1)=4,SUMIF(K47:K50,1,J47:J50)/4*3,SUMIF(K47:K50,1,J47:J50))+(IF(COUNTIF(K47:K50,2)=3,SUMIF(K47:K50,2,J47:J50)/3*2,SUMIF(K47:K50,2,J47:J50))+(IF(COUNTIF(K47:K50,3)=2,SUMIF(K47:K50,3,J47:J50)/2,SUMIF(K47:K50,3,J47:J50))))))</f>
        <v>107.6</v>
      </c>
      <c r="M47" s="67">
        <f>IFERROR(RANK(L47,L$4:L$66,1),"")</f>
        <v>3</v>
      </c>
    </row>
    <row r="48" spans="1:13" ht="14.25" customHeight="1" x14ac:dyDescent="0.25">
      <c r="A48" s="21">
        <v>29</v>
      </c>
      <c r="B48" s="17" t="str">
        <f>IFERROR(VLOOKUP($A48,Entries!$A1:$F248,2,FALSE),"")</f>
        <v>A</v>
      </c>
      <c r="C48" s="17" t="str">
        <f>IFERROR(VLOOKUP($A48,Entries!$A1:$F248,4,FALSE),"")</f>
        <v>Tori Creed</v>
      </c>
      <c r="D48" s="17" t="str">
        <f>IFERROR(VLOOKUP($A48,Entries!$A1:$F248,5,FALSE),"")</f>
        <v>Setters Moss Cottage</v>
      </c>
      <c r="E48" s="17" t="str">
        <f>IFERROR(VLOOKUP($A48,Entries!$A1:$F248,6,FALSE),"")</f>
        <v>VWH Lions</v>
      </c>
      <c r="F48" s="62">
        <f>IFERROR(VLOOKUP($A48,'80 A'!$A1:$J35,10,FALSE),"")</f>
        <v>51.75</v>
      </c>
      <c r="G48" s="17" t="str">
        <f>IFERROR(VLOOKUP($A48,'80B'!$A1:$J35,10,FALSE),"")</f>
        <v/>
      </c>
      <c r="H48" s="63" t="str">
        <f>IFERROR(VLOOKUP($A48,'80 C'!$A1:$J34,10,FALSE),"")</f>
        <v/>
      </c>
      <c r="I48" s="63" t="str">
        <f>IFERROR(VLOOKUP($A48,'100+ D'!$A1:$J14,10,FALSE),"")</f>
        <v/>
      </c>
      <c r="J48" s="64">
        <f>IF(F48="E","E",IF(G48="E","E",IF(H48="E","E",IF(I48="E","E",IF(F48="R","R",IF(G48="R","R",IF(H48="R","R",IF(I48="R","R",IF(F48="WD","WD",IF(G48="WD","WD",IF(H48="WD","WD",IF(I48="WD","WD",SUM($F48:$I48)))))))))))))</f>
        <v>51.75</v>
      </c>
      <c r="K48" s="65">
        <f>IFERROR(RANK(J48,J47:J50,1),4)</f>
        <v>4</v>
      </c>
      <c r="L48" s="68"/>
      <c r="M48" s="68"/>
    </row>
    <row r="49" spans="1:13" ht="14.25" customHeight="1" x14ac:dyDescent="0.25">
      <c r="A49" s="21">
        <v>58</v>
      </c>
      <c r="B49" s="17" t="str">
        <f>IFERROR(VLOOKUP($A49,Entries!$A1:$F248,2,FALSE),"")</f>
        <v>B1</v>
      </c>
      <c r="C49" s="17" t="str">
        <f>IFERROR(VLOOKUP($A49,Entries!$A1:$F248,4,FALSE),"")</f>
        <v>Nia Glover</v>
      </c>
      <c r="D49" s="17" t="str">
        <f>IFERROR(VLOOKUP($A49,Entries!$A1:$F248,5,FALSE),"")</f>
        <v>Cheeko V</v>
      </c>
      <c r="E49" s="17" t="str">
        <f>IFERROR(VLOOKUP($A49,Entries!$A1:$F248,6,FALSE),"")</f>
        <v>VWH Lions</v>
      </c>
      <c r="F49" s="17" t="str">
        <f>IFERROR(VLOOKUP($A49,'80 A'!$A1:$J35,10,FALSE),"")</f>
        <v/>
      </c>
      <c r="G49" s="62">
        <f>IFERROR(VLOOKUP($A49,'80B'!$A1:$J35,10,FALSE),"")</f>
        <v>36.25</v>
      </c>
      <c r="H49" s="63" t="str">
        <f>IFERROR(VLOOKUP($A49,'80 C'!$A1:$J34,10,FALSE),"")</f>
        <v/>
      </c>
      <c r="I49" s="63" t="str">
        <f>IFERROR(VLOOKUP($A49,'100+ D'!$A1:$J14,10,FALSE),"")</f>
        <v/>
      </c>
      <c r="J49" s="64">
        <f>IF(F49="E","E",IF(G49="E","E",IF(H49="E","E",IF(I49="E","E",IF(F49="R","R",IF(G49="R","R",IF(H49="R","R",IF(I49="R","R",IF(F49="WD","WD",IF(G49="WD","WD",IF(H49="WD","WD",IF(I49="WD","WD",SUM($F49:$I49)))))))))))))</f>
        <v>36.25</v>
      </c>
      <c r="K49" s="65">
        <f>IFERROR(RANK(J49,J47:J50,1),4)</f>
        <v>2</v>
      </c>
      <c r="L49" s="68"/>
      <c r="M49" s="68"/>
    </row>
    <row r="50" spans="1:13" ht="14.25" customHeight="1" x14ac:dyDescent="0.25">
      <c r="A50" s="21">
        <v>59</v>
      </c>
      <c r="B50" s="17" t="str">
        <f>IFERROR(VLOOKUP($A50,Entries!$A1:$F248,2,FALSE),"")</f>
        <v>B1</v>
      </c>
      <c r="C50" s="17" t="str">
        <f>IFERROR(VLOOKUP($A50,Entries!$A1:$F248,4,FALSE),"")</f>
        <v>Biffy McNally</v>
      </c>
      <c r="D50" s="17" t="str">
        <f>IFERROR(VLOOKUP($A50,Entries!$A1:$F248,5,FALSE),"")</f>
        <v>Harry</v>
      </c>
      <c r="E50" s="17" t="str">
        <f>IFERROR(VLOOKUP($A50,Entries!$A1:$F248,6,FALSE),"")</f>
        <v>VWH Lions</v>
      </c>
      <c r="F50" s="17" t="str">
        <f>IFERROR(VLOOKUP($A50,'80 A'!$A1:$J35,10,FALSE),"")</f>
        <v/>
      </c>
      <c r="G50" s="62">
        <f>IFERROR(VLOOKUP($A50,'80B'!$A1:$J35,10,FALSE),"")</f>
        <v>28.25</v>
      </c>
      <c r="H50" s="63" t="str">
        <f>IFERROR(VLOOKUP($A50,'80 C'!$A1:$J34,10,FALSE),"")</f>
        <v/>
      </c>
      <c r="I50" s="63" t="str">
        <f>IFERROR(VLOOKUP($A50,'100+ D'!$A1:$J14,10,FALSE),"")</f>
        <v/>
      </c>
      <c r="J50" s="64">
        <f>IF(F50="E","E",IF(G50="E","E",IF(H50="E","E",IF(I50="E","E",IF(F50="R","R",IF(G50="R","R",IF(H50="R","R",IF(I50="R","R",IF(F50="WD","WD",IF(G50="WD","WD",IF(H50="WD","WD",IF(I50="WD","WD",SUM($F50:$I50)))))))))))))</f>
        <v>28.25</v>
      </c>
      <c r="K50" s="65">
        <f>IFERROR(RANK(J50,J47:J50,1),4)</f>
        <v>1</v>
      </c>
      <c r="L50" s="69"/>
      <c r="M50" s="69"/>
    </row>
    <row r="51" spans="1:13" ht="8.1" customHeight="1" x14ac:dyDescent="0.25">
      <c r="A51" s="70"/>
      <c r="B51" s="71" t="str">
        <f>IFERROR(VLOOKUP($A51,Entries!$A1:$F248,2,FALSE),"")</f>
        <v/>
      </c>
      <c r="C51" s="71" t="str">
        <f>IFERROR(VLOOKUP($A51,Entries!$A1:$F248,4,FALSE),"")</f>
        <v/>
      </c>
      <c r="D51" s="71" t="str">
        <f>IFERROR(VLOOKUP($A51,Entries!$A1:$F248,5,FALSE),"")</f>
        <v/>
      </c>
      <c r="E51" s="71" t="str">
        <f>IFERROR(VLOOKUP($A51,Entries!$A1:$F248,6,FALSE),"")</f>
        <v/>
      </c>
      <c r="F51" s="71" t="str">
        <f>IFERROR(VLOOKUP($A51,'80 A'!$A1:$J35,10,FALSE),"")</f>
        <v/>
      </c>
      <c r="G51" s="71" t="str">
        <f>IFERROR(VLOOKUP($A51,'80B'!$A1:$J35,10,FALSE),"")</f>
        <v/>
      </c>
      <c r="H51" s="72" t="str">
        <f>IFERROR(VLOOKUP($A51,'80 C'!$A1:$J34,10,FALSE),"")</f>
        <v/>
      </c>
      <c r="I51" s="72" t="str">
        <f>IFERROR(VLOOKUP($A51,'100+ D'!$A1:$J14,10,FALSE),"")</f>
        <v/>
      </c>
      <c r="J51" s="73"/>
      <c r="K51" s="74"/>
      <c r="L51" s="75"/>
      <c r="M51" s="76"/>
    </row>
    <row r="52" spans="1:13" ht="14.25" customHeight="1" x14ac:dyDescent="0.25">
      <c r="A52" s="21">
        <v>3</v>
      </c>
      <c r="B52" s="17" t="str">
        <f>IFERROR(VLOOKUP($A52,Entries!$A1:$F248,2,FALSE),"")</f>
        <v>A</v>
      </c>
      <c r="C52" s="17" t="str">
        <f>IFERROR(VLOOKUP($A52,Entries!$A1:$F248,4,FALSE),"")</f>
        <v>Fiona Russell-Brown</v>
      </c>
      <c r="D52" s="17" t="str">
        <f>IFERROR(VLOOKUP($A52,Entries!$A1:$F248,5,FALSE),"")</f>
        <v>Roxy</v>
      </c>
      <c r="E52" s="17" t="str">
        <f>IFERROR(VLOOKUP($A52,Entries!$A1:$F248,6,FALSE),"")</f>
        <v>VWH Tigers</v>
      </c>
      <c r="F52" s="62">
        <f>IFERROR(VLOOKUP($A52,'80 A'!$A1:$J35,10,FALSE),"")</f>
        <v>42.05</v>
      </c>
      <c r="G52" s="17" t="str">
        <f>IFERROR(VLOOKUP($A52,'80B'!$A1:$J35,10,FALSE),"")</f>
        <v/>
      </c>
      <c r="H52" s="63" t="str">
        <f>IFERROR(VLOOKUP($A52,'80 C'!$A1:$J34,10,FALSE),"")</f>
        <v/>
      </c>
      <c r="I52" s="63" t="str">
        <f>IFERROR(VLOOKUP($A52,'100+ D'!$A1:$J14,10,FALSE),"")</f>
        <v/>
      </c>
      <c r="J52" s="64">
        <f>IF(F52="E","E",IF(G52="E","E",IF(H52="E","E",IF(I52="E","E",IF(F52="R","R",IF(G52="R","R",IF(H52="R","R",IF(I52="R","R",IF(F52="WD","WD",IF(G52="WD","WD",IF(H52="WD","WD",IF(I52="WD","WD",SUM($F52:$I52)))))))))))))</f>
        <v>42.05</v>
      </c>
      <c r="K52" s="65">
        <f>IFERROR(RANK(J52,J52:J55,1),4)</f>
        <v>2</v>
      </c>
      <c r="L52" s="66">
        <f>IF(COUNTIF(J52:J55,"&gt;0")&lt;3,"E",(IF(COUNTIF(K52:K55,1)=4,SUMIF(K52:K55,1,J52:J55)/4*3,SUMIF(K52:K55,1,J52:J55))+(IF(COUNTIF(K52:K55,2)=3,SUMIF(K52:K55,2,J52:J55)/3*2,SUMIF(K52:K55,2,J52:J55))+(IF(COUNTIF(K52:K55,3)=2,SUMIF(K52:K55,3,J52:J55)/2,SUMIF(K52:K55,3,J52:J55))))))</f>
        <v>119.44999999999999</v>
      </c>
      <c r="M52" s="67">
        <f>IFERROR(RANK(L52,L$4:L$66,1),"")</f>
        <v>4</v>
      </c>
    </row>
    <row r="53" spans="1:13" ht="14.25" customHeight="1" x14ac:dyDescent="0.25">
      <c r="A53" s="21">
        <v>4</v>
      </c>
      <c r="B53" s="17" t="str">
        <f>IFERROR(VLOOKUP($A53,Entries!$A1:$F248,2,FALSE),"")</f>
        <v>A</v>
      </c>
      <c r="C53" s="17" t="str">
        <f>IFERROR(VLOOKUP($A53,Entries!$A1:$F248,4,FALSE),"")</f>
        <v>Fiona Symes</v>
      </c>
      <c r="D53" s="17" t="str">
        <f>IFERROR(VLOOKUP($A53,Entries!$A1:$F248,5,FALSE),"")</f>
        <v>Ballinasloe Sandy Girl</v>
      </c>
      <c r="E53" s="17" t="str">
        <f>IFERROR(VLOOKUP($A53,Entries!$A1:$F248,6,FALSE),"")</f>
        <v>VWH Tigers</v>
      </c>
      <c r="F53" s="62">
        <f>IFERROR(VLOOKUP($A53,'80 A'!$A1:$J35,10,FALSE),"")</f>
        <v>45.75</v>
      </c>
      <c r="G53" s="17" t="str">
        <f>IFERROR(VLOOKUP($A53,'80B'!$A1:$J35,10,FALSE),"")</f>
        <v/>
      </c>
      <c r="H53" s="63" t="str">
        <f>IFERROR(VLOOKUP($A53,'80 C'!$A1:$J34,10,FALSE),"")</f>
        <v/>
      </c>
      <c r="I53" s="63" t="str">
        <f>IFERROR(VLOOKUP($A53,'100+ D'!$A1:$J14,10,FALSE),"")</f>
        <v/>
      </c>
      <c r="J53" s="64">
        <f>IF(F53="E","E",IF(G53="E","E",IF(H53="E","E",IF(I53="E","E",IF(F53="R","R",IF(G53="R","R",IF(H53="R","R",IF(I53="R","R",IF(F53="WD","WD",IF(G53="WD","WD",IF(H53="WD","WD",IF(I53="WD","WD",SUM($F53:$I53)))))))))))))</f>
        <v>45.75</v>
      </c>
      <c r="K53" s="65">
        <f>IFERROR(RANK(J53,J52:J55,1),4)</f>
        <v>3</v>
      </c>
      <c r="L53" s="68"/>
      <c r="M53" s="68"/>
    </row>
    <row r="54" spans="1:13" ht="14.25" customHeight="1" x14ac:dyDescent="0.25">
      <c r="A54" s="21">
        <v>33</v>
      </c>
      <c r="B54" s="17" t="str">
        <f>IFERROR(VLOOKUP($A54,Entries!$A1:$F248,2,FALSE),"")</f>
        <v>B1</v>
      </c>
      <c r="C54" s="17" t="str">
        <f>IFERROR(VLOOKUP($A54,Entries!$A1:$F248,4,FALSE),"")</f>
        <v>Helena Miller</v>
      </c>
      <c r="D54" s="17" t="str">
        <f>IFERROR(VLOOKUP($A54,Entries!$A1:$F248,5,FALSE),"")</f>
        <v>Fydo</v>
      </c>
      <c r="E54" s="17" t="str">
        <f>IFERROR(VLOOKUP($A54,Entries!$A1:$F248,6,FALSE),"")</f>
        <v>VWH Tigers</v>
      </c>
      <c r="F54" s="17" t="str">
        <f>IFERROR(VLOOKUP($A54,'80 A'!$A1:$J35,10,FALSE),"")</f>
        <v/>
      </c>
      <c r="G54" s="62">
        <f>IFERROR(VLOOKUP($A54,'80B'!$A1:$J35,10,FALSE),"")</f>
        <v>31.65</v>
      </c>
      <c r="H54" s="63" t="str">
        <f>IFERROR(VLOOKUP($A54,'80 C'!$A1:$J34,10,FALSE),"")</f>
        <v/>
      </c>
      <c r="I54" s="63" t="str">
        <f>IFERROR(VLOOKUP($A54,'100+ D'!$A1:$J14,10,FALSE),"")</f>
        <v/>
      </c>
      <c r="J54" s="64">
        <f>IF(F54="E","E",IF(G54="E","E",IF(H54="E","E",IF(I54="E","E",IF(F54="R","R",IF(G54="R","R",IF(H54="R","R",IF(I54="R","R",IF(F54="WD","WD",IF(G54="WD","WD",IF(H54="WD","WD",IF(I54="WD","WD",SUM($F54:$I54)))))))))))))</f>
        <v>31.65</v>
      </c>
      <c r="K54" s="65">
        <f>IFERROR(RANK(J54,J52:J55,1),4)</f>
        <v>1</v>
      </c>
      <c r="L54" s="68"/>
      <c r="M54" s="68"/>
    </row>
    <row r="55" spans="1:13" ht="14.25" customHeight="1" x14ac:dyDescent="0.25">
      <c r="A55" s="21">
        <v>53</v>
      </c>
      <c r="B55" s="17" t="str">
        <f>IFERROR(VLOOKUP($A55,Entries!$A1:$F248,2,FALSE),"")</f>
        <v>B1</v>
      </c>
      <c r="C55" s="17" t="str">
        <f>IFERROR(VLOOKUP($A55,Entries!$A1:$F248,4,FALSE),"")</f>
        <v>Lara Gleed</v>
      </c>
      <c r="D55" s="17" t="str">
        <f>IFERROR(VLOOKUP($A55,Entries!$A1:$F248,5,FALSE),"")</f>
        <v>Chilli</v>
      </c>
      <c r="E55" s="17" t="str">
        <f>IFERROR(VLOOKUP($A55,Entries!$A1:$F248,6,FALSE),"")</f>
        <v>VWH</v>
      </c>
      <c r="F55" s="17" t="str">
        <f>IFERROR(VLOOKUP($A55,'80 A'!$A1:$J35,10,FALSE),"")</f>
        <v/>
      </c>
      <c r="G55" s="17" t="str">
        <f>IFERROR(VLOOKUP($A55,'80B'!$A1:$J35,10,FALSE),"")</f>
        <v>E</v>
      </c>
      <c r="H55" s="63" t="str">
        <f>IFERROR(VLOOKUP($A55,'80 C'!$A1:$J34,10,FALSE),"")</f>
        <v/>
      </c>
      <c r="I55" s="63" t="str">
        <f>IFERROR(VLOOKUP($A55,'100+ D'!$A1:$J14,10,FALSE),"")</f>
        <v/>
      </c>
      <c r="J55" s="63" t="str">
        <f>IF(F55="E","E",IF(G55="E","E",IF(H55="E","E",IF(I55="E","E",IF(F55="R","R",IF(G55="R","R",IF(H55="R","R",IF(I55="R","R",IF(F55="WD","WD",IF(G55="WD","WD",IF(H55="WD","WD",IF(I55="WD","WD",SUM($F55:$I55)))))))))))))</f>
        <v>E</v>
      </c>
      <c r="K55" s="65">
        <f>IFERROR(RANK(J55,J52:J55,1),4)</f>
        <v>4</v>
      </c>
      <c r="L55" s="69"/>
      <c r="M55" s="69"/>
    </row>
    <row r="56" spans="1:13" ht="8.1" customHeight="1" x14ac:dyDescent="0.25">
      <c r="A56" s="70"/>
      <c r="B56" s="71" t="str">
        <f>IFERROR(VLOOKUP($A56,Entries!$A1:$F248,2,FALSE),"")</f>
        <v/>
      </c>
      <c r="C56" s="71" t="str">
        <f>IFERROR(VLOOKUP($A56,Entries!$A1:$F248,4,FALSE),"")</f>
        <v/>
      </c>
      <c r="D56" s="71" t="str">
        <f>IFERROR(VLOOKUP($A56,Entries!$A1:$F248,5,FALSE),"")</f>
        <v/>
      </c>
      <c r="E56" s="71" t="str">
        <f>IFERROR(VLOOKUP($A56,Entries!$A1:$F248,6,FALSE),"")</f>
        <v/>
      </c>
      <c r="F56" s="71" t="str">
        <f>IFERROR(VLOOKUP($A56,'80 A'!$A1:$J35,10,FALSE),"")</f>
        <v/>
      </c>
      <c r="G56" s="71" t="str">
        <f>IFERROR(VLOOKUP($A56,'80B'!$A1:$J35,10,FALSE),"")</f>
        <v/>
      </c>
      <c r="H56" s="72" t="str">
        <f>IFERROR(VLOOKUP($A56,'80 C'!$A1:$J34,10,FALSE),"")</f>
        <v/>
      </c>
      <c r="I56" s="72" t="str">
        <f>IFERROR(VLOOKUP($A56,'100+ D'!$A1:$J14,10,FALSE),"")</f>
        <v/>
      </c>
      <c r="J56" s="73"/>
      <c r="K56" s="74"/>
      <c r="L56" s="75"/>
      <c r="M56" s="76"/>
    </row>
    <row r="57" spans="1:13" ht="14.25" customHeight="1" x14ac:dyDescent="0.25">
      <c r="A57" s="21">
        <v>1</v>
      </c>
      <c r="B57" s="17" t="str">
        <f>IFERROR(VLOOKUP($A57,Entries!$A1:$F248,2,FALSE),"")</f>
        <v>A</v>
      </c>
      <c r="C57" s="17" t="str">
        <f>IFERROR(VLOOKUP($A57,Entries!$A1:$F248,4,FALSE),"")</f>
        <v>Wendy Lappington</v>
      </c>
      <c r="D57" s="17" t="str">
        <f>IFERROR(VLOOKUP($A57,Entries!$A1:$F248,5,FALSE),"")</f>
        <v>Loxley Monkey</v>
      </c>
      <c r="E57" s="17" t="str">
        <f>IFERROR(VLOOKUP($A57,Entries!$A1:$F248,6,FALSE),"")</f>
        <v>Wessex Gold Champagne</v>
      </c>
      <c r="F57" s="17" t="str">
        <f>IFERROR(VLOOKUP($A57,'80 A'!$A1:$J35,10,FALSE),"")</f>
        <v>wd</v>
      </c>
      <c r="G57" s="17" t="str">
        <f>IFERROR(VLOOKUP($A57,'80B'!$A1:$J35,10,FALSE),"")</f>
        <v/>
      </c>
      <c r="H57" s="63" t="str">
        <f>IFERROR(VLOOKUP($A57,'80 C'!$A1:$J34,10,FALSE),"")</f>
        <v/>
      </c>
      <c r="I57" s="63" t="str">
        <f>IFERROR(VLOOKUP($A57,'100+ D'!$A1:$J14,10,FALSE),"")</f>
        <v/>
      </c>
      <c r="J57" s="63" t="str">
        <f>IF(F57="E","E",IF(G57="E","E",IF(H57="E","E",IF(I57="E","E",IF(F57="R","R",IF(G57="R","R",IF(H57="R","R",IF(I57="R","R",IF(F57="WD","WD",IF(G57="WD","WD",IF(H57="WD","WD",IF(I57="WD","WD",SUM($F57:$I57)))))))))))))</f>
        <v>WD</v>
      </c>
      <c r="K57" s="65">
        <f>IFERROR(RANK(J57,J57:J60,1),4)</f>
        <v>4</v>
      </c>
      <c r="L57" s="77" t="str">
        <f>IF(COUNTIF(J57:J60,"&gt;0")&lt;3,"E",(IF(COUNTIF(K57:K60,1)=4,SUMIF(K57:K60,1,J57:J60)/4*3,SUMIF(K57:K60,1,J57:J60))+(IF(COUNTIF(K57:K60,2)=3,SUMIF(K57:K60,2,J57:J60)/3*2,SUMIF(K57:K60,2,J57:J60))+(IF(COUNTIF(K57:K60,3)=2,SUMIF(K57:K60,3,J57:J60)/2,SUMIF(K57:K60,3,J57:J60))))))</f>
        <v>E</v>
      </c>
      <c r="M57" s="77" t="str">
        <f>IFERROR(RANK(L57,L$4:L$66,1),"")</f>
        <v/>
      </c>
    </row>
    <row r="58" spans="1:13" ht="14.25" customHeight="1" x14ac:dyDescent="0.25">
      <c r="A58" s="21">
        <v>2</v>
      </c>
      <c r="B58" s="17" t="str">
        <f>IFERROR(VLOOKUP($A58,Entries!$A1:$F248,2,FALSE),"")</f>
        <v>A</v>
      </c>
      <c r="C58" s="17" t="str">
        <f>IFERROR(VLOOKUP($A58,Entries!$A1:$F248,4,FALSE),"")</f>
        <v>Claire Maidment</v>
      </c>
      <c r="D58" s="17" t="str">
        <f>IFERROR(VLOOKUP($A58,Entries!$A1:$F248,5,FALSE),"")</f>
        <v>Dunmaynor Star</v>
      </c>
      <c r="E58" s="17" t="str">
        <f>IFERROR(VLOOKUP($A58,Entries!$A1:$F248,6,FALSE),"")</f>
        <v>Wessex Gold Champagne</v>
      </c>
      <c r="F58" s="62">
        <f>IFERROR(VLOOKUP($A58,'80 A'!$A1:$J35,10,FALSE),"")</f>
        <v>81.400000000000006</v>
      </c>
      <c r="G58" s="17" t="str">
        <f>IFERROR(VLOOKUP($A58,'80B'!$A1:$J35,10,FALSE),"")</f>
        <v/>
      </c>
      <c r="H58" s="63" t="str">
        <f>IFERROR(VLOOKUP($A58,'80 C'!$A1:$J34,10,FALSE),"")</f>
        <v/>
      </c>
      <c r="I58" s="63" t="str">
        <f>IFERROR(VLOOKUP($A58,'100+ D'!$A1:$J14,10,FALSE),"")</f>
        <v/>
      </c>
      <c r="J58" s="64">
        <f>IF(F58="E","E",IF(G58="E","E",IF(H58="E","E",IF(I58="E","E",IF(F58="R","R",IF(G58="R","R",IF(H58="R","R",IF(I58="R","R",IF(F58="WD","WD",IF(G58="WD","WD",IF(H58="WD","WD",IF(I58="WD","WD",SUM($F58:$I58)))))))))))))</f>
        <v>81.400000000000006</v>
      </c>
      <c r="K58" s="65">
        <f>IFERROR(RANK(J58,J57:J60,1),4)</f>
        <v>2</v>
      </c>
      <c r="L58" s="68"/>
      <c r="M58" s="68"/>
    </row>
    <row r="59" spans="1:13" ht="14.25" customHeight="1" x14ac:dyDescent="0.25">
      <c r="A59" s="21">
        <v>31</v>
      </c>
      <c r="B59" s="17" t="str">
        <f>IFERROR(VLOOKUP($A59,Entries!$A1:$F248,2,FALSE),"")</f>
        <v>B1</v>
      </c>
      <c r="C59" s="17" t="str">
        <f>IFERROR(VLOOKUP($A59,Entries!$A1:$F248,4,FALSE),"")</f>
        <v>Becky Warner</v>
      </c>
      <c r="D59" s="17" t="str">
        <f>IFERROR(VLOOKUP($A59,Entries!$A1:$F248,5,FALSE),"")</f>
        <v>Clogerboy Dreamer</v>
      </c>
      <c r="E59" s="17" t="str">
        <f>IFERROR(VLOOKUP($A59,Entries!$A1:$F248,6,FALSE),"")</f>
        <v>Wessex Gold Champagne</v>
      </c>
      <c r="F59" s="17" t="str">
        <f>IFERROR(VLOOKUP($A59,'80 A'!$A1:$J35,10,FALSE),"")</f>
        <v/>
      </c>
      <c r="G59" s="62">
        <f>IFERROR(VLOOKUP($A59,'80B'!$A1:$J35,10,FALSE),"")</f>
        <v>48.8</v>
      </c>
      <c r="H59" s="63" t="str">
        <f>IFERROR(VLOOKUP($A59,'80 C'!$A1:$J34,10,FALSE),"")</f>
        <v/>
      </c>
      <c r="I59" s="63" t="str">
        <f>IFERROR(VLOOKUP($A59,'100+ D'!$A1:$J14,10,FALSE),"")</f>
        <v/>
      </c>
      <c r="J59" s="64">
        <f>IF(F59="E","E",IF(G59="E","E",IF(H59="E","E",IF(I59="E","E",IF(F59="R","R",IF(G59="R","R",IF(H59="R","R",IF(I59="R","R",IF(F59="WD","WD",IF(G59="WD","WD",IF(H59="WD","WD",IF(I59="WD","WD",SUM($F59:$I59)))))))))))))</f>
        <v>48.8</v>
      </c>
      <c r="K59" s="65">
        <f>IFERROR(RANK(J59,J57:J60,1),4)</f>
        <v>1</v>
      </c>
      <c r="L59" s="68"/>
      <c r="M59" s="68"/>
    </row>
    <row r="60" spans="1:13" ht="14.25" customHeight="1" x14ac:dyDescent="0.25">
      <c r="A60" s="21">
        <v>32</v>
      </c>
      <c r="B60" s="17" t="str">
        <f>IFERROR(VLOOKUP($A60,Entries!$A1:$F248,2,FALSE),"")</f>
        <v>B1</v>
      </c>
      <c r="C60" s="17" t="str">
        <f>IFERROR(VLOOKUP($A60,Entries!$A1:$F248,4,FALSE),"")</f>
        <v>Nicola Brown</v>
      </c>
      <c r="D60" s="17" t="str">
        <f>IFERROR(VLOOKUP($A60,Entries!$A1:$F248,5,FALSE),"")</f>
        <v>Gulliver</v>
      </c>
      <c r="E60" s="17" t="str">
        <f>IFERROR(VLOOKUP($A60,Entries!$A1:$F248,6,FALSE),"")</f>
        <v>Wessex Gold Champagne</v>
      </c>
      <c r="F60" s="17" t="str">
        <f>IFERROR(VLOOKUP($A60,'80 A'!$A1:$J35,10,FALSE),"")</f>
        <v/>
      </c>
      <c r="G60" s="17" t="str">
        <f>IFERROR(VLOOKUP($A60,'80B'!$A1:$J35,10,FALSE),"")</f>
        <v>E</v>
      </c>
      <c r="H60" s="63" t="str">
        <f>IFERROR(VLOOKUP($A60,'80 C'!$A1:$J34,10,FALSE),"")</f>
        <v/>
      </c>
      <c r="I60" s="63" t="str">
        <f>IFERROR(VLOOKUP($A60,'100+ D'!$A1:$J14,10,FALSE),"")</f>
        <v/>
      </c>
      <c r="J60" s="63" t="str">
        <f>IF(F60="E","E",IF(G60="E","E",IF(H60="E","E",IF(I60="E","E",IF(F60="R","R",IF(G60="R","R",IF(H60="R","R",IF(I60="R","R",IF(F60="WD","WD",IF(G60="WD","WD",IF(H60="WD","WD",IF(I60="WD","WD",SUM($F60:$I60)))))))))))))</f>
        <v>E</v>
      </c>
      <c r="K60" s="65">
        <f>IFERROR(RANK(J60,J57:J60,1),4)</f>
        <v>4</v>
      </c>
      <c r="L60" s="69"/>
      <c r="M60" s="69"/>
    </row>
    <row r="61" spans="1:13" ht="8.1" customHeight="1" x14ac:dyDescent="0.25">
      <c r="A61" s="70"/>
      <c r="B61" s="71" t="str">
        <f>IFERROR(VLOOKUP($A61,Entries!$A1:$F248,2,FALSE),"")</f>
        <v/>
      </c>
      <c r="C61" s="71" t="str">
        <f>IFERROR(VLOOKUP($A61,Entries!$A1:$F248,4,FALSE),"")</f>
        <v/>
      </c>
      <c r="D61" s="71" t="str">
        <f>IFERROR(VLOOKUP($A61,Entries!$A1:$F248,5,FALSE),"")</f>
        <v/>
      </c>
      <c r="E61" s="71" t="str">
        <f>IFERROR(VLOOKUP($A61,Entries!$A1:$F248,6,FALSE),"")</f>
        <v/>
      </c>
      <c r="F61" s="71" t="str">
        <f>IFERROR(VLOOKUP($A61,'80 A'!$A1:$J35,10,FALSE),"")</f>
        <v/>
      </c>
      <c r="G61" s="71" t="str">
        <f>IFERROR(VLOOKUP($A61,'80B'!$A1:$J35,10,FALSE),"")</f>
        <v/>
      </c>
      <c r="H61" s="72" t="str">
        <f>IFERROR(VLOOKUP($A61,'80 C'!$A1:$J34,10,FALSE),"")</f>
        <v/>
      </c>
      <c r="I61" s="72" t="str">
        <f>IFERROR(VLOOKUP($A61,'100+ D'!$A1:$J14,10,FALSE),"")</f>
        <v/>
      </c>
      <c r="J61" s="73"/>
      <c r="K61" s="74"/>
      <c r="L61" s="75"/>
      <c r="M61" s="76"/>
    </row>
    <row r="62" spans="1:13" ht="14.25" customHeight="1" x14ac:dyDescent="0.25">
      <c r="A62" s="21">
        <v>17</v>
      </c>
      <c r="B62" s="17" t="str">
        <f>IFERROR(VLOOKUP($A62,Entries!$A1:$F248,2,FALSE),"")</f>
        <v>A</v>
      </c>
      <c r="C62" s="17" t="str">
        <f>IFERROR(VLOOKUP($A62,Entries!$A1:$F248,4,FALSE),"")</f>
        <v>Jenny Hughes</v>
      </c>
      <c r="D62" s="17" t="str">
        <f>IFERROR(VLOOKUP($A62,Entries!$A1:$F248,5,FALSE),"")</f>
        <v>Jigsaw</v>
      </c>
      <c r="E62" s="17" t="str">
        <f>IFERROR(VLOOKUP($A62,Entries!$A1:$F248,6,FALSE),"")</f>
        <v>Wessex Gold Claret</v>
      </c>
      <c r="F62" s="62">
        <f>IFERROR(VLOOKUP($A62,'80 A'!$A1:$J35,10,FALSE),"")</f>
        <v>59.3</v>
      </c>
      <c r="G62" s="17" t="str">
        <f>IFERROR(VLOOKUP($A62,'80B'!$A1:$J35,10,FALSE),"")</f>
        <v/>
      </c>
      <c r="H62" s="63" t="str">
        <f>IFERROR(VLOOKUP($A62,'80 C'!$A1:$J34,10,FALSE),"")</f>
        <v/>
      </c>
      <c r="I62" s="63" t="str">
        <f>IFERROR(VLOOKUP($A62,'100+ D'!$A1:$J14,10,FALSE),"")</f>
        <v/>
      </c>
      <c r="J62" s="64">
        <f>IF(F62="E","E",IF(G62="E","E",IF(H62="E","E",IF(I62="E","E",IF(F62="R","R",IF(G62="R","R",IF(H62="R","R",IF(I62="R","R",IF(F62="WD","WD",IF(G62="WD","WD",IF(H62="WD","WD",IF(I62="WD","WD",SUM($F62:$I62)))))))))))))</f>
        <v>59.3</v>
      </c>
      <c r="K62" s="65">
        <f>IFERROR(RANK(J62,J62:J65,1),4)</f>
        <v>1</v>
      </c>
      <c r="L62" s="77" t="str">
        <f>IF(COUNTIF(J62:J65,"&gt;0")&lt;3,"E",(IF(COUNTIF(K62:K65,1)=4,SUMIF(K62:K65,1,J62:J65)/4*3,SUMIF(K62:K65,1,J62:J65))+(IF(COUNTIF(K62:K65,2)=3,SUMIF(K62:K65,2,J62:J65)/3*2,SUMIF(K62:K65,2,J62:J65))+(IF(COUNTIF(K62:K65,3)=2,SUMIF(K62:K65,3,J62:J65)/2,SUMIF(K62:K65,3,J62:J65))))))</f>
        <v>E</v>
      </c>
      <c r="M62" s="77" t="str">
        <f>IFERROR(RANK(L62,L$4:L$66,1),"")</f>
        <v/>
      </c>
    </row>
    <row r="63" spans="1:13" ht="14.25" customHeight="1" x14ac:dyDescent="0.25">
      <c r="A63" s="21">
        <v>18</v>
      </c>
      <c r="B63" s="17" t="str">
        <f>IFERROR(VLOOKUP($A63,Entries!$A1:$F248,2,FALSE),"")</f>
        <v>A</v>
      </c>
      <c r="C63" s="17" t="str">
        <f>IFERROR(VLOOKUP($A63,Entries!$A1:$F248,4,FALSE),"")</f>
        <v>Amy Mawson</v>
      </c>
      <c r="D63" s="17" t="str">
        <f>IFERROR(VLOOKUP($A63,Entries!$A1:$F248,5,FALSE),"")</f>
        <v>King Oriole</v>
      </c>
      <c r="E63" s="17" t="str">
        <f>IFERROR(VLOOKUP($A63,Entries!$A1:$F248,6,FALSE),"")</f>
        <v>Wessex Gold Claret</v>
      </c>
      <c r="F63" s="17" t="str">
        <f>IFERROR(VLOOKUP($A63,'80 A'!$A1:$J35,10,FALSE),"")</f>
        <v>E</v>
      </c>
      <c r="G63" s="17" t="str">
        <f>IFERROR(VLOOKUP($A63,'80B'!$A1:$J35,10,FALSE),"")</f>
        <v/>
      </c>
      <c r="H63" s="63" t="str">
        <f>IFERROR(VLOOKUP($A63,'80 C'!$A1:$J34,10,FALSE),"")</f>
        <v/>
      </c>
      <c r="I63" s="63" t="str">
        <f>IFERROR(VLOOKUP($A63,'100+ D'!$A1:$J14,10,FALSE),"")</f>
        <v/>
      </c>
      <c r="J63" s="63" t="str">
        <f>IF(F63="E","E",IF(G63="E","E",IF(H63="E","E",IF(I63="E","E",IF(F63="R","R",IF(G63="R","R",IF(H63="R","R",IF(I63="R","R",IF(F63="WD","WD",IF(G63="WD","WD",IF(H63="WD","WD",IF(I63="WD","WD",SUM($F63:$I63)))))))))))))</f>
        <v>E</v>
      </c>
      <c r="K63" s="65">
        <f>IFERROR(RANK(J63,J62:J65,1),4)</f>
        <v>4</v>
      </c>
      <c r="L63" s="68"/>
      <c r="M63" s="68"/>
    </row>
    <row r="64" spans="1:13" ht="14.25" customHeight="1" x14ac:dyDescent="0.25">
      <c r="A64" s="21">
        <v>47</v>
      </c>
      <c r="B64" s="17" t="str">
        <f>IFERROR(VLOOKUP($A64,Entries!$A1:$F248,2,FALSE),"")</f>
        <v>B1</v>
      </c>
      <c r="C64" s="17" t="str">
        <f>IFERROR(VLOOKUP($A64,Entries!$A1:$F248,4,FALSE),"")</f>
        <v>Sarah Gray</v>
      </c>
      <c r="D64" s="17" t="str">
        <f>IFERROR(VLOOKUP($A64,Entries!$A1:$F248,5,FALSE),"")</f>
        <v>Brakefield Firefox</v>
      </c>
      <c r="E64" s="17" t="str">
        <f>IFERROR(VLOOKUP($A64,Entries!$A1:$F248,6,FALSE),"")</f>
        <v>Wessex Gold Claret</v>
      </c>
      <c r="F64" s="17" t="str">
        <f>IFERROR(VLOOKUP($A64,'80 A'!$A1:$J35,10,FALSE),"")</f>
        <v/>
      </c>
      <c r="G64" s="17" t="str">
        <f>IFERROR(VLOOKUP($A64,'80B'!$A1:$J35,10,FALSE),"")</f>
        <v>wd</v>
      </c>
      <c r="H64" s="63" t="str">
        <f>IFERROR(VLOOKUP($A64,'80 C'!$A1:$J34,10,FALSE),"")</f>
        <v/>
      </c>
      <c r="I64" s="63" t="str">
        <f>IFERROR(VLOOKUP($A64,'100+ D'!$A1:$J14,10,FALSE),"")</f>
        <v/>
      </c>
      <c r="J64" s="63" t="str">
        <f>IF(F64="E","E",IF(G64="E","E",IF(H64="E","E",IF(I64="E","E",IF(F64="R","R",IF(G64="R","R",IF(H64="R","R",IF(I64="R","R",IF(F64="WD","WD",IF(G64="WD","WD",IF(H64="WD","WD",IF(I64="WD","WD",SUM($F64:$I64)))))))))))))</f>
        <v>WD</v>
      </c>
      <c r="K64" s="65">
        <f>IFERROR(RANK(J64,J62:J65,1),4)</f>
        <v>4</v>
      </c>
      <c r="L64" s="68"/>
      <c r="M64" s="68"/>
    </row>
    <row r="65" spans="1:13" ht="14.25" customHeight="1" x14ac:dyDescent="0.25">
      <c r="A65" s="21">
        <v>48</v>
      </c>
      <c r="B65" s="17" t="str">
        <f>IFERROR(VLOOKUP($A65,Entries!$A1:$F248,2,FALSE),"")</f>
        <v>B1</v>
      </c>
      <c r="C65" s="17" t="str">
        <f>IFERROR(VLOOKUP($A65,Entries!$A1:$F248,4,FALSE),"")</f>
        <v>Debbie Pinder</v>
      </c>
      <c r="D65" s="17" t="str">
        <f>IFERROR(VLOOKUP($A65,Entries!$A1:$F248,5,FALSE),"")</f>
        <v>Peps</v>
      </c>
      <c r="E65" s="17" t="str">
        <f>IFERROR(VLOOKUP($A65,Entries!$A1:$F248,6,FALSE),"")</f>
        <v>Wessex Gold Claret</v>
      </c>
      <c r="F65" s="17" t="str">
        <f>IFERROR(VLOOKUP($A65,'80 A'!$A1:$J35,10,FALSE),"")</f>
        <v/>
      </c>
      <c r="G65" s="17" t="str">
        <f>IFERROR(VLOOKUP($A65,'80B'!$A1:$J35,10,FALSE),"")</f>
        <v>E</v>
      </c>
      <c r="H65" s="63" t="str">
        <f>IFERROR(VLOOKUP($A65,'80 C'!$A1:$J34,10,FALSE),"")</f>
        <v/>
      </c>
      <c r="I65" s="63" t="str">
        <f>IFERROR(VLOOKUP($A65,'100+ D'!$A1:$J14,10,FALSE),"")</f>
        <v/>
      </c>
      <c r="J65" s="63" t="str">
        <f>IF(F65="E","E",IF(G65="E","E",IF(H65="E","E",IF(I65="E","E",IF(F65="R","R",IF(G65="R","R",IF(H65="R","R",IF(I65="R","R",IF(F65="WD","WD",IF(G65="WD","WD",IF(H65="WD","WD",IF(I65="WD","WD",SUM($F65:$I65)))))))))))))</f>
        <v>E</v>
      </c>
      <c r="K65" s="65">
        <f>IFERROR(RANK(J65,J62:J65,1),4)</f>
        <v>4</v>
      </c>
      <c r="L65" s="69"/>
      <c r="M65" s="69"/>
    </row>
    <row r="66" spans="1:13" ht="8.1" customHeight="1" x14ac:dyDescent="0.25">
      <c r="A66" s="91"/>
      <c r="B66" s="92" t="str">
        <f>IFERROR(VLOOKUP($A66,Entries!$A1:$F248,2,FALSE),"")</f>
        <v/>
      </c>
      <c r="C66" s="92" t="str">
        <f>IFERROR(VLOOKUP($A66,Entries!$A1:$F248,4,FALSE),"")</f>
        <v/>
      </c>
      <c r="D66" s="92" t="str">
        <f>IFERROR(VLOOKUP($A66,Entries!$A1:$F248,5,FALSE),"")</f>
        <v/>
      </c>
      <c r="E66" s="92" t="str">
        <f>IFERROR(VLOOKUP($A66,Entries!$A1:$F248,6,FALSE),"")</f>
        <v/>
      </c>
      <c r="F66" s="92" t="str">
        <f>IFERROR(VLOOKUP($A66,'80 A'!$A1:$J35,10,FALSE),"")</f>
        <v/>
      </c>
      <c r="G66" s="92" t="str">
        <f>IFERROR(VLOOKUP($A66,'80B'!$A1:$J35,10,FALSE),"")</f>
        <v/>
      </c>
      <c r="H66" s="93" t="str">
        <f>IFERROR(VLOOKUP($A66,'80 C'!$A1:$J34,10,FALSE),"")</f>
        <v/>
      </c>
      <c r="I66" s="93" t="str">
        <f>IFERROR(VLOOKUP($A66,'100+ D'!$A1:$J14,10,FALSE),"")</f>
        <v/>
      </c>
      <c r="J66" s="94"/>
      <c r="K66" s="94"/>
      <c r="L66" s="95"/>
      <c r="M66" s="96"/>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7"/>
  <sheetViews>
    <sheetView showGridLines="0" workbookViewId="0"/>
  </sheetViews>
  <sheetFormatPr defaultColWidth="9.140625" defaultRowHeight="14.25" customHeight="1" x14ac:dyDescent="0.25"/>
  <cols>
    <col min="1" max="1" width="8.140625" style="97" customWidth="1"/>
    <col min="2" max="2" width="8.7109375" style="97" customWidth="1"/>
    <col min="3" max="5" width="24.7109375" style="97" customWidth="1"/>
    <col min="6" max="9" width="9.140625" style="97" hidden="1" customWidth="1"/>
    <col min="10" max="10" width="13.7109375" style="97" customWidth="1"/>
    <col min="11" max="11" width="9.140625" style="97" hidden="1" customWidth="1"/>
    <col min="12" max="12" width="13.7109375" style="97" customWidth="1"/>
    <col min="13" max="13" width="13.42578125" style="97" customWidth="1"/>
    <col min="14" max="256" width="9.140625" style="97" customWidth="1"/>
  </cols>
  <sheetData>
    <row r="1" spans="1:13" ht="20.25" customHeight="1" x14ac:dyDescent="0.3">
      <c r="A1" s="53"/>
      <c r="B1" s="54"/>
      <c r="C1" s="54"/>
      <c r="D1" s="55" t="s">
        <v>589</v>
      </c>
      <c r="E1" s="54"/>
      <c r="F1" s="54"/>
      <c r="G1" s="54"/>
      <c r="H1" s="54"/>
      <c r="I1" s="54"/>
      <c r="J1" s="54"/>
      <c r="K1" s="54"/>
      <c r="L1" s="54"/>
      <c r="M1" s="56"/>
    </row>
    <row r="2" spans="1:13" ht="8.1" customHeight="1" x14ac:dyDescent="0.25">
      <c r="A2" s="57"/>
      <c r="B2" s="58"/>
      <c r="C2" s="58"/>
      <c r="D2" s="58"/>
      <c r="E2" s="58"/>
      <c r="F2" s="58"/>
      <c r="G2" s="58"/>
      <c r="H2" s="58"/>
      <c r="I2" s="58"/>
      <c r="J2" s="58"/>
      <c r="K2" s="58"/>
      <c r="L2" s="58"/>
      <c r="M2" s="59"/>
    </row>
    <row r="3" spans="1:13" ht="15" customHeight="1" x14ac:dyDescent="0.25">
      <c r="A3" s="60" t="s">
        <v>547</v>
      </c>
      <c r="B3" s="60" t="s">
        <v>584</v>
      </c>
      <c r="C3" s="60" t="s">
        <v>9</v>
      </c>
      <c r="D3" s="60" t="s">
        <v>10</v>
      </c>
      <c r="E3" s="60" t="s">
        <v>11</v>
      </c>
      <c r="F3" s="60" t="s">
        <v>49</v>
      </c>
      <c r="G3" s="61"/>
      <c r="H3" s="61"/>
      <c r="I3" s="61"/>
      <c r="J3" s="60" t="s">
        <v>585</v>
      </c>
      <c r="K3" s="61"/>
      <c r="L3" s="60" t="s">
        <v>586</v>
      </c>
      <c r="M3" s="60" t="s">
        <v>554</v>
      </c>
    </row>
    <row r="4" spans="1:13" ht="14.25" customHeight="1" x14ac:dyDescent="0.25">
      <c r="A4" s="21">
        <v>155</v>
      </c>
      <c r="B4" s="17" t="str">
        <f>IFERROR(VLOOKUP($A4,Entries!$A1:$F248,2,FALSE),"")</f>
        <v>F</v>
      </c>
      <c r="C4" s="17" t="str">
        <f>IFERROR(VLOOKUP($A4,Entries!$A1:$F248,4,FALSE),"")</f>
        <v>Annette Sawyer</v>
      </c>
      <c r="D4" s="17" t="str">
        <f>IFERROR(VLOOKUP($A4,Entries!$A1:$F248,5,FALSE),"")</f>
        <v>Roxy</v>
      </c>
      <c r="E4" s="17" t="str">
        <f>IFERROR(VLOOKUP($A4,Entries!$A1:$F248,6,FALSE),"")</f>
        <v>Bath Blue</v>
      </c>
      <c r="F4" s="62">
        <f>IFERROR(VLOOKUP($A4,'90 F'!$A1:$J33,10,FALSE),"")</f>
        <v>58</v>
      </c>
      <c r="G4" s="17" t="str">
        <f>IFERROR(VLOOKUP($A4,'90 G'!$A1:$J29,10,FALSE),"")</f>
        <v/>
      </c>
      <c r="H4" s="63" t="str">
        <f>IFERROR(VLOOKUP($A4,'90 H'!$A1:$J18,10,FALSE),"")</f>
        <v/>
      </c>
      <c r="I4" s="98"/>
      <c r="J4" s="64">
        <f>IF(F4="E","E",IF(G4="E","E",IF(H4="E","E",IF(I4="E","E",IF(F4="R","R",IF(G4="R","R",IF(H4="R","R",IF(I4="R","R",IF(F4="WD","WD",IF(G4="WD","WD",IF(H4="WD","WD",IF(I4="WD","WD",SUM($F4:$I4)))))))))))))</f>
        <v>58</v>
      </c>
      <c r="K4" s="65">
        <f>IFERROR(RANK(J4,J4:J7,1),4)</f>
        <v>3</v>
      </c>
      <c r="L4" s="66">
        <f>IF(COUNTIF(J4:J7,"&gt;0")&lt;3,"E",(IF(COUNTIF(K4:K7,1)=4,SUMIF(K4:K7,1,J4:J7)/4*3,SUMIF(K4:K7,1,J4:J7))+(IF(COUNTIF(K4:K7,2)=3,SUMIF(K4:K7,2,J4:J7)/3*2,SUMIF(K4:K7,2,J4:J7))+(IF(COUNTIF(K4:K7,3)=2,SUMIF(K4:K7,3,J4:J7)/2,SUMIF(K4:K7,3,J4:J7))))))</f>
        <v>156.19999999999999</v>
      </c>
      <c r="M4" s="67">
        <f>IFERROR(RANK(L4,L$4:L$27,1),"")</f>
        <v>5</v>
      </c>
    </row>
    <row r="5" spans="1:13" ht="14.25" customHeight="1" x14ac:dyDescent="0.25">
      <c r="A5" s="21">
        <v>156</v>
      </c>
      <c r="B5" s="17" t="str">
        <f>IFERROR(VLOOKUP($A5,Entries!$A1:$F248,2,FALSE),"")</f>
        <v>F</v>
      </c>
      <c r="C5" s="17" t="str">
        <f>IFERROR(VLOOKUP($A5,Entries!$A1:$F248,4,FALSE),"")</f>
        <v>Melane Sheppard</v>
      </c>
      <c r="D5" s="18">
        <f>IFERROR(VLOOKUP($A5,Entries!$A1:$F248,5,FALSE),"")</f>
        <v>0</v>
      </c>
      <c r="E5" s="17" t="str">
        <f>IFERROR(VLOOKUP($A5,Entries!$A1:$F248,6,FALSE),"")</f>
        <v>Bath Blue</v>
      </c>
      <c r="F5" s="17" t="str">
        <f>IFERROR(VLOOKUP($A5,'90 F'!$A1:$J33,10,FALSE),"")</f>
        <v>E</v>
      </c>
      <c r="G5" s="17" t="str">
        <f>IFERROR(VLOOKUP($A5,'90 G'!$A1:$J29,10,FALSE),"")</f>
        <v/>
      </c>
      <c r="H5" s="63" t="str">
        <f>IFERROR(VLOOKUP($A5,'90 H'!$A1:$J18,10,FALSE),"")</f>
        <v/>
      </c>
      <c r="I5" s="98"/>
      <c r="J5" s="63" t="str">
        <f>IF(F5="E","E",IF(G5="E","E",IF(H5="E","E",IF(I5="E","E",IF(F5="R","R",IF(G5="R","R",IF(H5="R","R",IF(I5="R","R",IF(F5="WD","WD",IF(G5="WD","WD",IF(H5="WD","WD",IF(I5="WD","WD",SUM($F5:$I5)))))))))))))</f>
        <v>E</v>
      </c>
      <c r="K5" s="65">
        <f>IFERROR(RANK(J5,J4:J7,1),4)</f>
        <v>4</v>
      </c>
      <c r="L5" s="68"/>
      <c r="M5" s="68"/>
    </row>
    <row r="6" spans="1:13" ht="14.25" customHeight="1" x14ac:dyDescent="0.25">
      <c r="A6" s="21">
        <v>157</v>
      </c>
      <c r="B6" s="17" t="str">
        <f>IFERROR(VLOOKUP($A6,Entries!$A1:$F248,2,FALSE),"")</f>
        <v>F</v>
      </c>
      <c r="C6" s="17" t="str">
        <f>IFERROR(VLOOKUP($A6,Entries!$A1:$F248,4,FALSE),"")</f>
        <v>Kayleigh Isaacs</v>
      </c>
      <c r="D6" s="17" t="str">
        <f>IFERROR(VLOOKUP($A6,Entries!$A1:$F248,5,FALSE),"")</f>
        <v>Fabio</v>
      </c>
      <c r="E6" s="17" t="str">
        <f>IFERROR(VLOOKUP($A6,Entries!$A1:$F248,6,FALSE),"")</f>
        <v>Bath Blue</v>
      </c>
      <c r="F6" s="62">
        <f>IFERROR(VLOOKUP($A6,'90 F'!$A1:$J33,10,FALSE),"")</f>
        <v>56.699999999999996</v>
      </c>
      <c r="G6" s="17" t="str">
        <f>IFERROR(VLOOKUP($A6,'90 G'!$A1:$J29,10,FALSE),"")</f>
        <v/>
      </c>
      <c r="H6" s="63" t="str">
        <f>IFERROR(VLOOKUP($A6,'90 H'!$A1:$J18,10,FALSE),"")</f>
        <v/>
      </c>
      <c r="I6" s="98"/>
      <c r="J6" s="64">
        <f>IF(F6="E","E",IF(G6="E","E",IF(H6="E","E",IF(I6="E","E",IF(F6="R","R",IF(G6="R","R",IF(H6="R","R",IF(I6="R","R",IF(F6="WD","WD",IF(G6="WD","WD",IF(H6="WD","WD",IF(I6="WD","WD",SUM($F6:$I6)))))))))))))</f>
        <v>56.699999999999996</v>
      </c>
      <c r="K6" s="65">
        <f>IFERROR(RANK(J6,J4:J7,1),4)</f>
        <v>2</v>
      </c>
      <c r="L6" s="68"/>
      <c r="M6" s="68"/>
    </row>
    <row r="7" spans="1:13" ht="14.25" customHeight="1" x14ac:dyDescent="0.25">
      <c r="A7" s="21">
        <v>158</v>
      </c>
      <c r="B7" s="17" t="str">
        <f>IFERROR(VLOOKUP($A7,Entries!$A1:$F248,2,FALSE),"")</f>
        <v>F</v>
      </c>
      <c r="C7" s="17" t="str">
        <f>IFERROR(VLOOKUP($A7,Entries!$A1:$F248,4,FALSE),"")</f>
        <v>Lauren Long</v>
      </c>
      <c r="D7" s="17" t="str">
        <f>IFERROR(VLOOKUP($A7,Entries!$A1:$F248,5,FALSE),"")</f>
        <v>Map le World</v>
      </c>
      <c r="E7" s="17" t="str">
        <f>IFERROR(VLOOKUP($A7,Entries!$A1:$F248,6,FALSE),"")</f>
        <v>Bath Blue</v>
      </c>
      <c r="F7" s="62">
        <f>IFERROR(VLOOKUP($A7,'90 F'!$A1:$J33,10,FALSE),"")</f>
        <v>41.5</v>
      </c>
      <c r="G7" s="17" t="str">
        <f>IFERROR(VLOOKUP($A7,'90 G'!$A1:$J29,10,FALSE),"")</f>
        <v/>
      </c>
      <c r="H7" s="63" t="str">
        <f>IFERROR(VLOOKUP($A7,'90 H'!$A1:$J18,10,FALSE),"")</f>
        <v/>
      </c>
      <c r="I7" s="98"/>
      <c r="J7" s="64">
        <f>IF(F7="E","E",IF(G7="E","E",IF(H7="E","E",IF(I7="E","E",IF(F7="R","R",IF(G7="R","R",IF(H7="R","R",IF(I7="R","R",IF(F7="WD","WD",IF(G7="WD","WD",IF(H7="WD","WD",IF(I7="WD","WD",SUM($F7:$I7)))))))))))))</f>
        <v>41.5</v>
      </c>
      <c r="K7" s="65">
        <f>IFERROR(RANK(J7,J4:J7,1),4)</f>
        <v>1</v>
      </c>
      <c r="L7" s="69"/>
      <c r="M7" s="69"/>
    </row>
    <row r="8" spans="1:13" ht="8.1" customHeight="1" x14ac:dyDescent="0.25">
      <c r="A8" s="70"/>
      <c r="B8" s="71" t="str">
        <f>IFERROR(VLOOKUP($A8,Entries!$A1:$F248,2,FALSE),"")</f>
        <v/>
      </c>
      <c r="C8" s="71" t="str">
        <f>IFERROR(VLOOKUP($A8,Entries!$A1:$F248,4,FALSE),"")</f>
        <v/>
      </c>
      <c r="D8" s="71" t="str">
        <f>IFERROR(VLOOKUP($A8,Entries!$A1:$F248,5,FALSE),"")</f>
        <v/>
      </c>
      <c r="E8" s="71" t="str">
        <f>IFERROR(VLOOKUP($A8,Entries!$A1:$F248,6,FALSE),"")</f>
        <v/>
      </c>
      <c r="F8" s="71" t="str">
        <f>IFERROR(VLOOKUP($A8,'90 F'!$A1:$J33,10,FALSE),"")</f>
        <v/>
      </c>
      <c r="G8" s="71" t="str">
        <f>IFERROR(VLOOKUP($A8,'90 G'!$A1:$J29,10,FALSE),"")</f>
        <v/>
      </c>
      <c r="H8" s="72" t="str">
        <f>IFERROR(VLOOKUP($A8,'90 H'!$A1:$J18,10,FALSE),"")</f>
        <v/>
      </c>
      <c r="I8" s="99"/>
      <c r="J8" s="73"/>
      <c r="K8" s="74"/>
      <c r="L8" s="75"/>
      <c r="M8" s="76"/>
    </row>
    <row r="9" spans="1:13" ht="14.25" customHeight="1" x14ac:dyDescent="0.25">
      <c r="A9" s="21">
        <v>133</v>
      </c>
      <c r="B9" s="17" t="str">
        <f>IFERROR(VLOOKUP($A9,Entries!$A1:$F248,2,FALSE),"")</f>
        <v>F</v>
      </c>
      <c r="C9" s="17" t="str">
        <f>IFERROR(VLOOKUP($A9,Entries!$A1:$F248,4,FALSE),"")</f>
        <v>Janet Border</v>
      </c>
      <c r="D9" s="17" t="str">
        <f>IFERROR(VLOOKUP($A9,Entries!$A1:$F248,5,FALSE),"")</f>
        <v>Cracker IX</v>
      </c>
      <c r="E9" s="17" t="str">
        <f>IFERROR(VLOOKUP($A9,Entries!$A1:$F248,6,FALSE),"")</f>
        <v>Bath Red</v>
      </c>
      <c r="F9" s="62">
        <f>IFERROR(VLOOKUP($A9,'90 F'!$A1:$J33,10,FALSE),"")</f>
        <v>36.199999999999996</v>
      </c>
      <c r="G9" s="17" t="str">
        <f>IFERROR(VLOOKUP($A9,'90 G'!$A1:$J29,10,FALSE),"")</f>
        <v/>
      </c>
      <c r="H9" s="63" t="str">
        <f>IFERROR(VLOOKUP($A9,'90 H'!$A1:$J18,10,FALSE),"")</f>
        <v/>
      </c>
      <c r="I9" s="98"/>
      <c r="J9" s="64">
        <f>IF(F9="E","E",IF(G9="E","E",IF(H9="E","E",IF(I9="E","E",IF(F9="R","R",IF(G9="R","R",IF(H9="R","R",IF(I9="R","R",IF(F9="WD","WD",IF(G9="WD","WD",IF(H9="WD","WD",IF(I9="WD","WD",SUM($F9:$I9)))))))))))))</f>
        <v>36.199999999999996</v>
      </c>
      <c r="K9" s="65">
        <f>IFERROR(RANK(J9,J9:J12,1),4)</f>
        <v>3</v>
      </c>
      <c r="L9" s="66">
        <f>IF(COUNTIF(J9:J12,"&gt;0")&lt;3,"E",(IF(COUNTIF(K9:K12,1)=4,SUMIF(K9:K12,1,J9:J12)/4*3,SUMIF(K9:K12,1,J9:J12))+(IF(COUNTIF(K9:K12,2)=3,SUMIF(K9:K12,2,J9:J12)/3*2,SUMIF(K9:K12,2,J9:J12))+(IF(COUNTIF(K9:K12,3)=2,SUMIF(K9:K12,3,J9:J12)/2,SUMIF(K9:K12,3,J9:J12))))))</f>
        <v>105.49999999999999</v>
      </c>
      <c r="M9" s="67">
        <f>IFERROR(RANK(L9,L$4:L$27,1),"")</f>
        <v>2</v>
      </c>
    </row>
    <row r="10" spans="1:13" ht="14.25" customHeight="1" x14ac:dyDescent="0.25">
      <c r="A10" s="21">
        <v>134</v>
      </c>
      <c r="B10" s="17" t="str">
        <f>IFERROR(VLOOKUP($A10,Entries!$A1:$F248,2,FALSE),"")</f>
        <v>F</v>
      </c>
      <c r="C10" s="17" t="str">
        <f>IFERROR(VLOOKUP($A10,Entries!$A1:$F248,4,FALSE),"")</f>
        <v>Gemma Holdway</v>
      </c>
      <c r="D10" s="17" t="str">
        <f>IFERROR(VLOOKUP($A10,Entries!$A1:$F248,5,FALSE),"")</f>
        <v>Peek a Boo</v>
      </c>
      <c r="E10" s="17" t="str">
        <f>IFERROR(VLOOKUP($A10,Entries!$A1:$F248,6,FALSE),"")</f>
        <v>Bath Red</v>
      </c>
      <c r="F10" s="62">
        <f>IFERROR(VLOOKUP($A10,'90 F'!$A1:$J33,10,FALSE),"")</f>
        <v>43.8</v>
      </c>
      <c r="G10" s="17" t="str">
        <f>IFERROR(VLOOKUP($A10,'90 G'!$A1:$J29,10,FALSE),"")</f>
        <v/>
      </c>
      <c r="H10" s="63" t="str">
        <f>IFERROR(VLOOKUP($A10,'90 H'!$A1:$J18,10,FALSE),"")</f>
        <v/>
      </c>
      <c r="I10" s="98"/>
      <c r="J10" s="64">
        <f>IF(F10="E","E",IF(G10="E","E",IF(H10="E","E",IF(I10="E","E",IF(F10="R","R",IF(G10="R","R",IF(H10="R","R",IF(I10="R","R",IF(F10="WD","WD",IF(G10="WD","WD",IF(H10="WD","WD",IF(I10="WD","WD",SUM($F10:$I10)))))))))))))</f>
        <v>43.8</v>
      </c>
      <c r="K10" s="65">
        <f>IFERROR(RANK(J10,J9:J12,1),4)</f>
        <v>4</v>
      </c>
      <c r="L10" s="68"/>
      <c r="M10" s="68"/>
    </row>
    <row r="11" spans="1:13" ht="14.25" customHeight="1" x14ac:dyDescent="0.25">
      <c r="A11" s="21">
        <v>135</v>
      </c>
      <c r="B11" s="17" t="str">
        <f>IFERROR(VLOOKUP($A11,Entries!$A1:$F248,2,FALSE),"")</f>
        <v>F</v>
      </c>
      <c r="C11" s="17" t="str">
        <f>IFERROR(VLOOKUP($A11,Entries!$A1:$F248,4,FALSE),"")</f>
        <v>Nikki Cox</v>
      </c>
      <c r="D11" s="18">
        <f>IFERROR(VLOOKUP($A11,Entries!$A1:$F248,5,FALSE),"")</f>
        <v>0</v>
      </c>
      <c r="E11" s="17" t="str">
        <f>IFERROR(VLOOKUP($A11,Entries!$A1:$F248,6,FALSE),"")</f>
        <v>Bath Red</v>
      </c>
      <c r="F11" s="62">
        <f>IFERROR(VLOOKUP($A11,'90 F'!$A1:$J33,10,FALSE),"")</f>
        <v>34.299999999999997</v>
      </c>
      <c r="G11" s="17" t="str">
        <f>IFERROR(VLOOKUP($A11,'90 G'!$A1:$J29,10,FALSE),"")</f>
        <v/>
      </c>
      <c r="H11" s="63" t="str">
        <f>IFERROR(VLOOKUP($A11,'90 H'!$A1:$J18,10,FALSE),"")</f>
        <v/>
      </c>
      <c r="I11" s="98"/>
      <c r="J11" s="64">
        <f>IF(F11="E","E",IF(G11="E","E",IF(H11="E","E",IF(I11="E","E",IF(F11="R","R",IF(G11="R","R",IF(H11="R","R",IF(I11="R","R",IF(F11="WD","WD",IF(G11="WD","WD",IF(H11="WD","WD",IF(I11="WD","WD",SUM($F11:$I11)))))))))))))</f>
        <v>34.299999999999997</v>
      </c>
      <c r="K11" s="65">
        <f>IFERROR(RANK(J11,J9:J12,1),4)</f>
        <v>1</v>
      </c>
      <c r="L11" s="68"/>
      <c r="M11" s="68"/>
    </row>
    <row r="12" spans="1:13" ht="14.25" customHeight="1" x14ac:dyDescent="0.25">
      <c r="A12" s="21">
        <v>136</v>
      </c>
      <c r="B12" s="17" t="str">
        <f>IFERROR(VLOOKUP($A12,Entries!$A1:$F248,2,FALSE),"")</f>
        <v>F</v>
      </c>
      <c r="C12" s="17" t="str">
        <f>IFERROR(VLOOKUP($A12,Entries!$A1:$F248,4,FALSE),"")</f>
        <v>Stacey Martin</v>
      </c>
      <c r="D12" s="17" t="str">
        <f>IFERROR(VLOOKUP($A12,Entries!$A1:$F248,5,FALSE),"")</f>
        <v>Ladykillers Little John</v>
      </c>
      <c r="E12" s="17" t="str">
        <f>IFERROR(VLOOKUP($A12,Entries!$A1:$F248,6,FALSE),"")</f>
        <v>Bath Red</v>
      </c>
      <c r="F12" s="62">
        <f>IFERROR(VLOOKUP($A12,'90 F'!$A1:$J33,10,FALSE),"")</f>
        <v>35</v>
      </c>
      <c r="G12" s="17" t="str">
        <f>IFERROR(VLOOKUP($A12,'90 G'!$A1:$J29,10,FALSE),"")</f>
        <v/>
      </c>
      <c r="H12" s="63" t="str">
        <f>IFERROR(VLOOKUP($A12,'90 H'!$A1:$J18,10,FALSE),"")</f>
        <v/>
      </c>
      <c r="I12" s="98"/>
      <c r="J12" s="64">
        <f>IF(F12="E","E",IF(G12="E","E",IF(H12="E","E",IF(I12="E","E",IF(F12="R","R",IF(G12="R","R",IF(H12="R","R",IF(I12="R","R",IF(F12="WD","WD",IF(G12="WD","WD",IF(H12="WD","WD",IF(I12="WD","WD",SUM($F12:$I12)))))))))))))</f>
        <v>35</v>
      </c>
      <c r="K12" s="65">
        <f>IFERROR(RANK(J12,J9:J12,1),4)</f>
        <v>2</v>
      </c>
      <c r="L12" s="69"/>
      <c r="M12" s="69"/>
    </row>
    <row r="13" spans="1:13" ht="8.1" customHeight="1" x14ac:dyDescent="0.25">
      <c r="A13" s="70"/>
      <c r="B13" s="71" t="str">
        <f>IFERROR(VLOOKUP($A13,Entries!$A1:$F248,2,FALSE),"")</f>
        <v/>
      </c>
      <c r="C13" s="71" t="str">
        <f>IFERROR(VLOOKUP($A13,Entries!$A1:$F248,4,FALSE),"")</f>
        <v/>
      </c>
      <c r="D13" s="71" t="str">
        <f>IFERROR(VLOOKUP($A13,Entries!$A1:$F248,5,FALSE),"")</f>
        <v/>
      </c>
      <c r="E13" s="71" t="str">
        <f>IFERROR(VLOOKUP($A13,Entries!$A1:$F248,6,FALSE),"")</f>
        <v/>
      </c>
      <c r="F13" s="71" t="str">
        <f>IFERROR(VLOOKUP($A13,'90 F'!$A1:$J33,10,FALSE),"")</f>
        <v/>
      </c>
      <c r="G13" s="71" t="str">
        <f>IFERROR(VLOOKUP($A13,'90 G'!$A1:$J29,10,FALSE),"")</f>
        <v/>
      </c>
      <c r="H13" s="72" t="str">
        <f>IFERROR(VLOOKUP($A13,'90 H'!$A1:$J18,10,FALSE),"")</f>
        <v/>
      </c>
      <c r="I13" s="99"/>
      <c r="J13" s="73"/>
      <c r="K13" s="74"/>
      <c r="L13" s="75"/>
      <c r="M13" s="76"/>
    </row>
    <row r="14" spans="1:13" ht="14.25" customHeight="1" x14ac:dyDescent="0.25">
      <c r="A14" s="21">
        <v>147</v>
      </c>
      <c r="B14" s="17" t="str">
        <f>IFERROR(VLOOKUP($A14,Entries!$A1:$F248,2,FALSE),"")</f>
        <v>F</v>
      </c>
      <c r="C14" s="17" t="str">
        <f>IFERROR(VLOOKUP($A14,Entries!$A1:$F248,4,FALSE),"")</f>
        <v>Laura Nelmes</v>
      </c>
      <c r="D14" s="17" t="str">
        <f>IFERROR(VLOOKUP($A14,Entries!$A1:$F248,5,FALSE),"")</f>
        <v>Home farm Lily</v>
      </c>
      <c r="E14" s="17" t="str">
        <f>IFERROR(VLOOKUP($A14,Entries!$A1:$F248,6,FALSE),"")</f>
        <v>Berkeley</v>
      </c>
      <c r="F14" s="17" t="str">
        <f>IFERROR(VLOOKUP($A14,'90 F'!$A1:$J33,10,FALSE),"")</f>
        <v>WD</v>
      </c>
      <c r="G14" s="17" t="str">
        <f>IFERROR(VLOOKUP($A14,'90 G'!$A1:$J29,10,FALSE),"")</f>
        <v/>
      </c>
      <c r="H14" s="63" t="str">
        <f>IFERROR(VLOOKUP($A14,'90 H'!$A1:$J18,10,FALSE),"")</f>
        <v/>
      </c>
      <c r="I14" s="98"/>
      <c r="J14" s="63" t="str">
        <f>IF(F14="E","E",IF(G14="E","E",IF(H14="E","E",IF(I14="E","E",IF(F14="R","R",IF(G14="R","R",IF(H14="R","R",IF(I14="R","R",IF(F14="WD","WD",IF(G14="WD","WD",IF(H14="WD","WD",IF(I14="WD","WD",SUM($F14:$I14)))))))))))))</f>
        <v>WD</v>
      </c>
      <c r="K14" s="65">
        <f>IFERROR(RANK(J14,J14:J17,1),4)</f>
        <v>4</v>
      </c>
      <c r="L14" s="66">
        <f>IF(COUNTIF(J14:J17,"&gt;0")&lt;3,"E",(IF(COUNTIF(K14:K17,1)=4,SUMIF(K14:K17,1,J14:J17)/4*3,SUMIF(K14:K17,1,J14:J17))+(IF(COUNTIF(K14:K17,2)=3,SUMIF(K14:K17,2,J14:J17)/3*2,SUMIF(K14:K17,2,J14:J17))+(IF(COUNTIF(K14:K17,3)=2,SUMIF(K14:K17,3,J14:J17)/2,SUMIF(K14:K17,3,J14:J17))))))</f>
        <v>101.99999999999999</v>
      </c>
      <c r="M14" s="67">
        <f>IFERROR(RANK(L14,L$4:L$27,1),"")</f>
        <v>1</v>
      </c>
    </row>
    <row r="15" spans="1:13" ht="14.25" customHeight="1" x14ac:dyDescent="0.25">
      <c r="A15" s="21">
        <v>148</v>
      </c>
      <c r="B15" s="17" t="str">
        <f>IFERROR(VLOOKUP($A15,Entries!$A1:$F248,2,FALSE),"")</f>
        <v>F</v>
      </c>
      <c r="C15" s="17" t="str">
        <f>IFERROR(VLOOKUP($A15,Entries!$A1:$F248,4,FALSE),"")</f>
        <v>Toni Young</v>
      </c>
      <c r="D15" s="17" t="str">
        <f>IFERROR(VLOOKUP($A15,Entries!$A1:$F248,5,FALSE),"")</f>
        <v>Izzy</v>
      </c>
      <c r="E15" s="17" t="str">
        <f>IFERROR(VLOOKUP($A15,Entries!$A1:$F248,6,FALSE),"")</f>
        <v>Berkeley</v>
      </c>
      <c r="F15" s="62">
        <f>IFERROR(VLOOKUP($A15,'90 F'!$A1:$J33,10,FALSE),"")</f>
        <v>36.299999999999997</v>
      </c>
      <c r="G15" s="17" t="str">
        <f>IFERROR(VLOOKUP($A15,'90 G'!$A1:$J29,10,FALSE),"")</f>
        <v/>
      </c>
      <c r="H15" s="63" t="str">
        <f>IFERROR(VLOOKUP($A15,'90 H'!$A1:$J18,10,FALSE),"")</f>
        <v/>
      </c>
      <c r="I15" s="98"/>
      <c r="J15" s="64">
        <f>IF(F15="E","E",IF(G15="E","E",IF(H15="E","E",IF(I15="E","E",IF(F15="R","R",IF(G15="R","R",IF(H15="R","R",IF(I15="R","R",IF(F15="WD","WD",IF(G15="WD","WD",IF(H15="WD","WD",IF(I15="WD","WD",SUM($F15:$I15)))))))))))))</f>
        <v>36.299999999999997</v>
      </c>
      <c r="K15" s="65">
        <f>IFERROR(RANK(J15,J14:J17,1),4)</f>
        <v>2</v>
      </c>
      <c r="L15" s="68"/>
      <c r="M15" s="68"/>
    </row>
    <row r="16" spans="1:13" ht="14.25" customHeight="1" x14ac:dyDescent="0.25">
      <c r="A16" s="21">
        <v>149</v>
      </c>
      <c r="B16" s="17" t="str">
        <f>IFERROR(VLOOKUP($A16,Entries!$A1:$F248,2,FALSE),"")</f>
        <v>F</v>
      </c>
      <c r="C16" s="17" t="str">
        <f>IFERROR(VLOOKUP($A16,Entries!$A1:$F248,4,FALSE),"")</f>
        <v>Aimee Conlon</v>
      </c>
      <c r="D16" s="17" t="str">
        <f>IFERROR(VLOOKUP($A16,Entries!$A1:$F248,5,FALSE),"")</f>
        <v>Master Misprint</v>
      </c>
      <c r="E16" s="17" t="str">
        <f>IFERROR(VLOOKUP($A16,Entries!$A1:$F248,6,FALSE),"")</f>
        <v>Berkeley</v>
      </c>
      <c r="F16" s="62">
        <f>IFERROR(VLOOKUP($A16,'90 F'!$A1:$J33,10,FALSE),"")</f>
        <v>37.4</v>
      </c>
      <c r="G16" s="17" t="str">
        <f>IFERROR(VLOOKUP($A16,'90 G'!$A1:$J29,10,FALSE),"")</f>
        <v/>
      </c>
      <c r="H16" s="63" t="str">
        <f>IFERROR(VLOOKUP($A16,'90 H'!$A1:$J18,10,FALSE),"")</f>
        <v/>
      </c>
      <c r="I16" s="98"/>
      <c r="J16" s="64">
        <f>IF(F16="E","E",IF(G16="E","E",IF(H16="E","E",IF(I16="E","E",IF(F16="R","R",IF(G16="R","R",IF(H16="R","R",IF(I16="R","R",IF(F16="WD","WD",IF(G16="WD","WD",IF(H16="WD","WD",IF(I16="WD","WD",SUM($F16:$I16)))))))))))))</f>
        <v>37.4</v>
      </c>
      <c r="K16" s="65">
        <f>IFERROR(RANK(J16,J14:J17,1),4)</f>
        <v>3</v>
      </c>
      <c r="L16" s="68"/>
      <c r="M16" s="68"/>
    </row>
    <row r="17" spans="1:13" ht="14.25" customHeight="1" x14ac:dyDescent="0.25">
      <c r="A17" s="21">
        <v>150</v>
      </c>
      <c r="B17" s="17" t="str">
        <f>IFERROR(VLOOKUP($A17,Entries!$A1:$F248,2,FALSE),"")</f>
        <v>F</v>
      </c>
      <c r="C17" s="17" t="str">
        <f>IFERROR(VLOOKUP($A17,Entries!$A1:$F248,4,FALSE),"")</f>
        <v>Shanice Walton</v>
      </c>
      <c r="D17" s="17" t="str">
        <f>IFERROR(VLOOKUP($A17,Entries!$A1:$F248,5,FALSE),"")</f>
        <v>Verdict</v>
      </c>
      <c r="E17" s="17" t="str">
        <f>IFERROR(VLOOKUP($A17,Entries!$A1:$F248,6,FALSE),"")</f>
        <v>Berkeley</v>
      </c>
      <c r="F17" s="62">
        <f>IFERROR(VLOOKUP($A17,'90 F'!$A1:$J33,10,FALSE),"")</f>
        <v>28.3</v>
      </c>
      <c r="G17" s="17" t="str">
        <f>IFERROR(VLOOKUP($A17,'90 G'!$A1:$J29,10,FALSE),"")</f>
        <v/>
      </c>
      <c r="H17" s="63" t="str">
        <f>IFERROR(VLOOKUP($A17,'90 H'!$A1:$J18,10,FALSE),"")</f>
        <v/>
      </c>
      <c r="I17" s="98"/>
      <c r="J17" s="64">
        <f>IF(F17="E","E",IF(G17="E","E",IF(H17="E","E",IF(I17="E","E",IF(F17="R","R",IF(G17="R","R",IF(H17="R","R",IF(I17="R","R",IF(F17="WD","WD",IF(G17="WD","WD",IF(H17="WD","WD",IF(I17="WD","WD",SUM($F17:$I17)))))))))))))</f>
        <v>28.3</v>
      </c>
      <c r="K17" s="65">
        <f>IFERROR(RANK(J17,J14:J17,1),4)</f>
        <v>1</v>
      </c>
      <c r="L17" s="69"/>
      <c r="M17" s="69"/>
    </row>
    <row r="18" spans="1:13" ht="8.1" customHeight="1" x14ac:dyDescent="0.25">
      <c r="A18" s="70"/>
      <c r="B18" s="71" t="str">
        <f>IFERROR(VLOOKUP($A18,Entries!$A1:$F248,2,FALSE),"")</f>
        <v/>
      </c>
      <c r="C18" s="71" t="str">
        <f>IFERROR(VLOOKUP($A18,Entries!$A1:$F248,4,FALSE),"")</f>
        <v/>
      </c>
      <c r="D18" s="71" t="str">
        <f>IFERROR(VLOOKUP($A18,Entries!$A1:$F248,5,FALSE),"")</f>
        <v/>
      </c>
      <c r="E18" s="71" t="str">
        <f>IFERROR(VLOOKUP($A18,Entries!$A1:$F248,6,FALSE),"")</f>
        <v/>
      </c>
      <c r="F18" s="71" t="str">
        <f>IFERROR(VLOOKUP($A18,'90 F'!$A1:$J33,10,FALSE),"")</f>
        <v/>
      </c>
      <c r="G18" s="71" t="str">
        <f>IFERROR(VLOOKUP($A18,'90 G'!$A1:$J29,10,FALSE),"")</f>
        <v/>
      </c>
      <c r="H18" s="72" t="str">
        <f>IFERROR(VLOOKUP($A18,'90 H'!$A1:$J18,10,FALSE),"")</f>
        <v/>
      </c>
      <c r="I18" s="99"/>
      <c r="J18" s="73"/>
      <c r="K18" s="74"/>
      <c r="L18" s="75"/>
      <c r="M18" s="76"/>
    </row>
    <row r="19" spans="1:13" ht="14.25" customHeight="1" x14ac:dyDescent="0.25">
      <c r="A19" s="21">
        <v>151</v>
      </c>
      <c r="B19" s="17" t="str">
        <f>IFERROR(VLOOKUP($A19,Entries!$A1:$F248,2,FALSE),"")</f>
        <v>F</v>
      </c>
      <c r="C19" s="17" t="str">
        <f>IFERROR(VLOOKUP($A19,Entries!$A1:$F248,4,FALSE),"")</f>
        <v>Katie Roebuck</v>
      </c>
      <c r="D19" s="17" t="str">
        <f>IFERROR(VLOOKUP($A19,Entries!$A1:$F248,5,FALSE),"")</f>
        <v>White Cruising</v>
      </c>
      <c r="E19" s="17" t="str">
        <f>IFERROR(VLOOKUP($A19,Entries!$A1:$F248,6,FALSE),"")</f>
        <v>Kennet Vale</v>
      </c>
      <c r="F19" s="62">
        <f>IFERROR(VLOOKUP($A19,'90 F'!$A1:$J33,10,FALSE),"")</f>
        <v>49.099999999999994</v>
      </c>
      <c r="G19" s="17" t="str">
        <f>IFERROR(VLOOKUP($A19,'90 G'!$A1:$J29,10,FALSE),"")</f>
        <v/>
      </c>
      <c r="H19" s="63" t="str">
        <f>IFERROR(VLOOKUP($A19,'90 H'!$A1:$J18,10,FALSE),"")</f>
        <v/>
      </c>
      <c r="I19" s="98"/>
      <c r="J19" s="64">
        <f>IF(F19="E","E",IF(G19="E","E",IF(H19="E","E",IF(I19="E","E",IF(F19="R","R",IF(G19="R","R",IF(H19="R","R",IF(I19="R","R",IF(F19="WD","WD",IF(G19="WD","WD",IF(H19="WD","WD",IF(I19="WD","WD",SUM($F19:$I19)))))))))))))</f>
        <v>49.099999999999994</v>
      </c>
      <c r="K19" s="65">
        <f>IFERROR(RANK(J19,J19:J22,1),4)</f>
        <v>3</v>
      </c>
      <c r="L19" s="66">
        <f>IF(COUNTIF(J19:J22,"&gt;0")&lt;3,"E",(IF(COUNTIF(K19:K22,1)=4,SUMIF(K19:K22,1,J19:J22)/4*3,SUMIF(K19:K22,1,J19:J22))+(IF(COUNTIF(K19:K22,2)=3,SUMIF(K19:K22,2,J19:J22)/3*2,SUMIF(K19:K22,2,J19:J22))+(IF(COUNTIF(K19:K22,3)=2,SUMIF(K19:K22,3,J19:J22)/2,SUMIF(K19:K22,3,J19:J22))))))</f>
        <v>115.3</v>
      </c>
      <c r="M19" s="67">
        <f>IFERROR(RANK(L19,L$4:L$27,1),"")</f>
        <v>3</v>
      </c>
    </row>
    <row r="20" spans="1:13" ht="14.25" customHeight="1" x14ac:dyDescent="0.25">
      <c r="A20" s="21">
        <v>152</v>
      </c>
      <c r="B20" s="17" t="str">
        <f>IFERROR(VLOOKUP($A20,Entries!$A1:$F248,2,FALSE),"")</f>
        <v>F</v>
      </c>
      <c r="C20" s="17" t="str">
        <f>IFERROR(VLOOKUP($A20,Entries!$A1:$F248,4,FALSE),"")</f>
        <v>Sandy Chase</v>
      </c>
      <c r="D20" s="17" t="str">
        <f>IFERROR(VLOOKUP($A20,Entries!$A1:$F248,5,FALSE),"")</f>
        <v>Danny IX</v>
      </c>
      <c r="E20" s="17" t="str">
        <f>IFERROR(VLOOKUP($A20,Entries!$A1:$F248,6,FALSE),"")</f>
        <v>Kennet Vale</v>
      </c>
      <c r="F20" s="62">
        <f>IFERROR(VLOOKUP($A20,'90 F'!$A1:$J33,10,FALSE),"")</f>
        <v>36.700000000000003</v>
      </c>
      <c r="G20" s="17" t="str">
        <f>IFERROR(VLOOKUP($A20,'90 G'!$A1:$J29,10,FALSE),"")</f>
        <v/>
      </c>
      <c r="H20" s="63" t="str">
        <f>IFERROR(VLOOKUP($A20,'90 H'!$A1:$J18,10,FALSE),"")</f>
        <v/>
      </c>
      <c r="I20" s="98"/>
      <c r="J20" s="64">
        <f>IF(F20="E","E",IF(G20="E","E",IF(H20="E","E",IF(I20="E","E",IF(F20="R","R",IF(G20="R","R",IF(H20="R","R",IF(I20="R","R",IF(F20="WD","WD",IF(G20="WD","WD",IF(H20="WD","WD",IF(I20="WD","WD",SUM($F20:$I20)))))))))))))</f>
        <v>36.700000000000003</v>
      </c>
      <c r="K20" s="65">
        <f>IFERROR(RANK(J20,J19:J22,1),4)</f>
        <v>2</v>
      </c>
      <c r="L20" s="68"/>
      <c r="M20" s="68"/>
    </row>
    <row r="21" spans="1:13" ht="14.25" customHeight="1" x14ac:dyDescent="0.25">
      <c r="A21" s="21">
        <v>153</v>
      </c>
      <c r="B21" s="17" t="str">
        <f>IFERROR(VLOOKUP($A21,Entries!$A1:$F248,2,FALSE),"")</f>
        <v>F</v>
      </c>
      <c r="C21" s="17" t="str">
        <f>IFERROR(VLOOKUP($A21,Entries!$A1:$F248,4,FALSE),"")</f>
        <v>Julia Harper</v>
      </c>
      <c r="D21" s="17" t="str">
        <f>IFERROR(VLOOKUP($A21,Entries!$A1:$F248,5,FALSE),"")</f>
        <v>Moorbridge Bernie</v>
      </c>
      <c r="E21" s="17" t="str">
        <f>IFERROR(VLOOKUP($A21,Entries!$A1:$F248,6,FALSE),"")</f>
        <v>Kennet Vale</v>
      </c>
      <c r="F21" s="62">
        <f>IFERROR(VLOOKUP($A21,'90 F'!$A1:$J33,10,FALSE),"")</f>
        <v>29.5</v>
      </c>
      <c r="G21" s="17" t="str">
        <f>IFERROR(VLOOKUP($A21,'90 G'!$A1:$J29,10,FALSE),"")</f>
        <v/>
      </c>
      <c r="H21" s="63" t="str">
        <f>IFERROR(VLOOKUP($A21,'90 H'!$A1:$J18,10,FALSE),"")</f>
        <v/>
      </c>
      <c r="I21" s="98"/>
      <c r="J21" s="64">
        <f>IF(F21="E","E",IF(G21="E","E",IF(H21="E","E",IF(I21="E","E",IF(F21="R","R",IF(G21="R","R",IF(H21="R","R",IF(I21="R","R",IF(F21="WD","WD",IF(G21="WD","WD",IF(H21="WD","WD",IF(I21="WD","WD",SUM($F21:$I21)))))))))))))</f>
        <v>29.5</v>
      </c>
      <c r="K21" s="65">
        <f>IFERROR(RANK(J21,J19:J22,1),4)</f>
        <v>1</v>
      </c>
      <c r="L21" s="68"/>
      <c r="M21" s="68"/>
    </row>
    <row r="22" spans="1:13" ht="14.25" customHeight="1" x14ac:dyDescent="0.25">
      <c r="A22" s="21">
        <v>154</v>
      </c>
      <c r="B22" s="17" t="str">
        <f>IFERROR(VLOOKUP($A22,Entries!$A1:$F248,2,FALSE),"")</f>
        <v>F</v>
      </c>
      <c r="C22" s="17" t="str">
        <f>IFERROR(VLOOKUP($A22,Entries!$A1:$F248,4,FALSE),"")</f>
        <v>Kate Patterson</v>
      </c>
      <c r="D22" s="17" t="str">
        <f>IFERROR(VLOOKUP($A22,Entries!$A1:$F248,5,FALSE),"")</f>
        <v>Loughnatousa JD</v>
      </c>
      <c r="E22" s="17" t="str">
        <f>IFERROR(VLOOKUP($A22,Entries!$A1:$F248,6,FALSE),"")</f>
        <v>Kennet Vale</v>
      </c>
      <c r="F22" s="17" t="str">
        <f>IFERROR(VLOOKUP($A22,'90 F'!$A1:$J33,10,FALSE),"")</f>
        <v>E</v>
      </c>
      <c r="G22" s="17" t="str">
        <f>IFERROR(VLOOKUP($A22,'90 G'!$A1:$J29,10,FALSE),"")</f>
        <v/>
      </c>
      <c r="H22" s="63" t="str">
        <f>IFERROR(VLOOKUP($A22,'90 H'!$A1:$J18,10,FALSE),"")</f>
        <v/>
      </c>
      <c r="I22" s="98"/>
      <c r="J22" s="63" t="str">
        <f>IF(F22="E","E",IF(G22="E","E",IF(H22="E","E",IF(I22="E","E",IF(F22="R","R",IF(G22="R","R",IF(H22="R","R",IF(I22="R","R",IF(F22="WD","WD",IF(G22="WD","WD",IF(H22="WD","WD",IF(I22="WD","WD",SUM($F22:$I22)))))))))))))</f>
        <v>E</v>
      </c>
      <c r="K22" s="65">
        <f>IFERROR(RANK(J22,J19:J22,1),4)</f>
        <v>4</v>
      </c>
      <c r="L22" s="69"/>
      <c r="M22" s="69"/>
    </row>
    <row r="23" spans="1:13" ht="8.1" customHeight="1" x14ac:dyDescent="0.25">
      <c r="A23" s="70"/>
      <c r="B23" s="71" t="str">
        <f>IFERROR(VLOOKUP($A23,Entries!$A1:$F248,2,FALSE),"")</f>
        <v/>
      </c>
      <c r="C23" s="71" t="str">
        <f>IFERROR(VLOOKUP($A23,Entries!$A1:$F248,4,FALSE),"")</f>
        <v/>
      </c>
      <c r="D23" s="71" t="str">
        <f>IFERROR(VLOOKUP($A23,Entries!$A1:$F248,5,FALSE),"")</f>
        <v/>
      </c>
      <c r="E23" s="71" t="str">
        <f>IFERROR(VLOOKUP($A23,Entries!$A1:$F248,6,FALSE),"")</f>
        <v/>
      </c>
      <c r="F23" s="71" t="str">
        <f>IFERROR(VLOOKUP($A23,'90 F'!$A1:$J33,10,FALSE),"")</f>
        <v/>
      </c>
      <c r="G23" s="71" t="str">
        <f>IFERROR(VLOOKUP($A23,'90 G'!$A1:$J29,10,FALSE),"")</f>
        <v/>
      </c>
      <c r="H23" s="72" t="str">
        <f>IFERROR(VLOOKUP($A23,'90 H'!$A1:$J18,10,FALSE),"")</f>
        <v/>
      </c>
      <c r="I23" s="99"/>
      <c r="J23" s="73"/>
      <c r="K23" s="74"/>
      <c r="L23" s="75"/>
      <c r="M23" s="76"/>
    </row>
    <row r="24" spans="1:13" ht="14.25" customHeight="1" x14ac:dyDescent="0.25">
      <c r="A24" s="21">
        <v>142</v>
      </c>
      <c r="B24" s="17" t="str">
        <f>IFERROR(VLOOKUP($A24,Entries!$A1:$F248,2,FALSE),"")</f>
        <v>F</v>
      </c>
      <c r="C24" s="17" t="str">
        <f>IFERROR(VLOOKUP($A24,Entries!$A1:$F248,4,FALSE),"")</f>
        <v>Bex Greenwood</v>
      </c>
      <c r="D24" s="17" t="str">
        <f>IFERROR(VLOOKUP($A24,Entries!$A1:$F248,5,FALSE),"")</f>
        <v>Cannabel</v>
      </c>
      <c r="E24" s="17" t="str">
        <f>IFERROR(VLOOKUP($A24,Entries!$A1:$F248,6,FALSE),"")</f>
        <v>Wessex Gold Prosecco</v>
      </c>
      <c r="F24" s="62">
        <f>IFERROR(VLOOKUP($A24,'90 F'!$A1:$J33,10,FALSE),"")</f>
        <v>37</v>
      </c>
      <c r="G24" s="17" t="str">
        <f>IFERROR(VLOOKUP($A24,'90 G'!$A1:$J29,10,FALSE),"")</f>
        <v/>
      </c>
      <c r="H24" s="63" t="str">
        <f>IFERROR(VLOOKUP($A24,'90 H'!$A1:$J18,10,FALSE),"")</f>
        <v/>
      </c>
      <c r="I24" s="98"/>
      <c r="J24" s="64">
        <f>IF(F24="E","E",IF(G24="E","E",IF(H24="E","E",IF(I24="E","E",IF(F24="R","R",IF(G24="R","R",IF(H24="R","R",IF(I24="R","R",IF(F24="WD","WD",IF(G24="WD","WD",IF(H24="WD","WD",IF(I24="WD","WD",SUM($F24:$I24)))))))))))))</f>
        <v>37</v>
      </c>
      <c r="K24" s="65">
        <f>IFERROR(RANK(J24,J24:J27,1),4)</f>
        <v>1</v>
      </c>
      <c r="L24" s="66">
        <f>IF(COUNTIF(J24:J27,"&gt;0")&lt;3,"E",(IF(COUNTIF(K24:K27,1)=4,SUMIF(K24:K27,1,J24:J27)/4*3,SUMIF(K24:K27,1,J24:J27))+(IF(COUNTIF(K24:K27,2)=3,SUMIF(K24:K27,2,J24:J27)/3*2,SUMIF(K24:K27,2,J24:J27))+(IF(COUNTIF(K24:K27,3)=2,SUMIF(K24:K27,3,J24:J27)/2,SUMIF(K24:K27,3,J24:J27))))))</f>
        <v>130.9</v>
      </c>
      <c r="M24" s="67">
        <f>IFERROR(RANK(L24,L$4:L$27,1),"")</f>
        <v>4</v>
      </c>
    </row>
    <row r="25" spans="1:13" ht="14.25" customHeight="1" x14ac:dyDescent="0.25">
      <c r="A25" s="21">
        <v>143</v>
      </c>
      <c r="B25" s="17" t="str">
        <f>IFERROR(VLOOKUP($A25,Entries!$A1:$F248,2,FALSE),"")</f>
        <v>F</v>
      </c>
      <c r="C25" s="17" t="str">
        <f>IFERROR(VLOOKUP($A25,Entries!$A1:$F248,4,FALSE),"")</f>
        <v>Amy Smith</v>
      </c>
      <c r="D25" s="17" t="str">
        <f>IFERROR(VLOOKUP($A25,Entries!$A1:$F248,5,FALSE),"")</f>
        <v>Oaklands Seashell</v>
      </c>
      <c r="E25" s="17" t="str">
        <f>IFERROR(VLOOKUP($A25,Entries!$A1:$F248,6,FALSE),"")</f>
        <v>Wessex Gold Prosecco</v>
      </c>
      <c r="F25" s="62">
        <f>IFERROR(VLOOKUP($A25,'90 F'!$A1:$J33,10,FALSE),"")</f>
        <v>45.4</v>
      </c>
      <c r="G25" s="17" t="str">
        <f>IFERROR(VLOOKUP($A25,'90 G'!$A1:$J29,10,FALSE),"")</f>
        <v/>
      </c>
      <c r="H25" s="63" t="str">
        <f>IFERROR(VLOOKUP($A25,'90 H'!$A1:$J18,10,FALSE),"")</f>
        <v/>
      </c>
      <c r="I25" s="98"/>
      <c r="J25" s="64">
        <f>IF(F25="E","E",IF(G25="E","E",IF(H25="E","E",IF(I25="E","E",IF(F25="R","R",IF(G25="R","R",IF(H25="R","R",IF(I25="R","R",IF(F25="WD","WD",IF(G25="WD","WD",IF(H25="WD","WD",IF(I25="WD","WD",SUM($F25:$I25)))))))))))))</f>
        <v>45.4</v>
      </c>
      <c r="K25" s="65">
        <f>IFERROR(RANK(J25,J24:J27,1),4)</f>
        <v>2</v>
      </c>
      <c r="L25" s="68"/>
      <c r="M25" s="68"/>
    </row>
    <row r="26" spans="1:13" ht="14.25" customHeight="1" x14ac:dyDescent="0.25">
      <c r="A26" s="21">
        <v>144</v>
      </c>
      <c r="B26" s="17" t="str">
        <f>IFERROR(VLOOKUP($A26,Entries!$A1:$F248,2,FALSE),"")</f>
        <v>F</v>
      </c>
      <c r="C26" s="17" t="str">
        <f>IFERROR(VLOOKUP($A26,Entries!$A1:$F248,4,FALSE),"")</f>
        <v>Tara Plaister</v>
      </c>
      <c r="D26" s="17" t="str">
        <f>IFERROR(VLOOKUP($A26,Entries!$A1:$F248,5,FALSE),"")</f>
        <v>Cortynan Vivendi</v>
      </c>
      <c r="E26" s="17" t="str">
        <f>IFERROR(VLOOKUP($A26,Entries!$A1:$F248,6,FALSE),"")</f>
        <v>Wessex Gold Prosecco</v>
      </c>
      <c r="F26" s="62">
        <f>IFERROR(VLOOKUP($A26,'90 F'!$A1:$J33,10,FALSE),"")</f>
        <v>48.5</v>
      </c>
      <c r="G26" s="17" t="str">
        <f>IFERROR(VLOOKUP($A26,'90 G'!$A1:$J29,10,FALSE),"")</f>
        <v/>
      </c>
      <c r="H26" s="63" t="str">
        <f>IFERROR(VLOOKUP($A26,'90 H'!$A1:$J18,10,FALSE),"")</f>
        <v/>
      </c>
      <c r="I26" s="98"/>
      <c r="J26" s="64">
        <f>IF(F26="E","E",IF(G26="E","E",IF(H26="E","E",IF(I26="E","E",IF(F26="R","R",IF(G26="R","R",IF(H26="R","R",IF(I26="R","R",IF(F26="WD","WD",IF(G26="WD","WD",IF(H26="WD","WD",IF(I26="WD","WD",SUM($F26:$I26)))))))))))))</f>
        <v>48.5</v>
      </c>
      <c r="K26" s="65">
        <f>IFERROR(RANK(J26,J24:J27,1),4)</f>
        <v>3</v>
      </c>
      <c r="L26" s="68"/>
      <c r="M26" s="68"/>
    </row>
    <row r="27" spans="1:13" ht="14.25" customHeight="1" x14ac:dyDescent="0.25">
      <c r="A27" s="21">
        <v>145</v>
      </c>
      <c r="B27" s="17" t="str">
        <f>IFERROR(VLOOKUP($A27,Entries!$A1:$F248,2,FALSE),"")</f>
        <v>F</v>
      </c>
      <c r="C27" s="17" t="str">
        <f>IFERROR(VLOOKUP($A27,Entries!$A1:$F248,4,FALSE),"")</f>
        <v>Lottie Parkin</v>
      </c>
      <c r="D27" s="17" t="str">
        <f>IFERROR(VLOOKUP($A27,Entries!$A1:$F248,5,FALSE),"")</f>
        <v>Smartie Party</v>
      </c>
      <c r="E27" s="17" t="str">
        <f>IFERROR(VLOOKUP($A27,Entries!$A1:$F248,6,FALSE),"")</f>
        <v>Wessex Gold Prosecco</v>
      </c>
      <c r="F27" s="62">
        <f>IFERROR(VLOOKUP($A27,'90 F'!$A1:$J33,10,FALSE),"")</f>
        <v>52.9</v>
      </c>
      <c r="G27" s="17" t="str">
        <f>IFERROR(VLOOKUP($A27,'90 G'!$A1:$J29,10,FALSE),"")</f>
        <v/>
      </c>
      <c r="H27" s="63" t="str">
        <f>IFERROR(VLOOKUP($A27,'90 H'!$A1:$J18,10,FALSE),"")</f>
        <v/>
      </c>
      <c r="I27" s="98"/>
      <c r="J27" s="64">
        <f>IF(F27="E","E",IF(G27="E","E",IF(H27="E","E",IF(I27="E","E",IF(F27="R","R",IF(G27="R","R",IF(H27="R","R",IF(I27="R","R",IF(F27="WD","WD",IF(G27="WD","WD",IF(H27="WD","WD",IF(I27="WD","WD",SUM($F27:$I27)))))))))))))</f>
        <v>52.9</v>
      </c>
      <c r="K27" s="65">
        <f>IFERROR(RANK(J27,J24:J27,1),4)</f>
        <v>4</v>
      </c>
      <c r="L27" s="69"/>
      <c r="M27" s="69"/>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3"/>
  <sheetViews>
    <sheetView showGridLines="0" workbookViewId="0"/>
  </sheetViews>
  <sheetFormatPr defaultColWidth="9.140625" defaultRowHeight="14.25" customHeight="1" x14ac:dyDescent="0.25"/>
  <cols>
    <col min="1" max="1" width="8.140625" style="100" customWidth="1"/>
    <col min="2" max="2" width="8.7109375" style="100" customWidth="1"/>
    <col min="3" max="5" width="24.7109375" style="100" customWidth="1"/>
    <col min="6" max="9" width="9.140625" style="100" hidden="1" customWidth="1"/>
    <col min="10" max="10" width="13.7109375" style="100" customWidth="1"/>
    <col min="11" max="11" width="9.140625" style="100" hidden="1" customWidth="1"/>
    <col min="12" max="12" width="13.7109375" style="100" customWidth="1"/>
    <col min="13" max="13" width="13.42578125" style="100" customWidth="1"/>
    <col min="14" max="256" width="9.140625" style="100" customWidth="1"/>
  </cols>
  <sheetData>
    <row r="1" spans="1:13" ht="20.25" customHeight="1" x14ac:dyDescent="0.3">
      <c r="A1" s="53"/>
      <c r="B1" s="54"/>
      <c r="C1" s="54"/>
      <c r="D1" s="55" t="s">
        <v>591</v>
      </c>
      <c r="E1" s="54"/>
      <c r="F1" s="54"/>
      <c r="G1" s="54"/>
      <c r="H1" s="54"/>
      <c r="I1" s="54"/>
      <c r="J1" s="54"/>
      <c r="K1" s="54"/>
      <c r="L1" s="54"/>
      <c r="M1" s="56"/>
    </row>
    <row r="2" spans="1:13" ht="8.1" customHeight="1" x14ac:dyDescent="0.25">
      <c r="A2" s="57"/>
      <c r="B2" s="58"/>
      <c r="C2" s="58"/>
      <c r="D2" s="58"/>
      <c r="E2" s="58"/>
      <c r="F2" s="58"/>
      <c r="G2" s="58"/>
      <c r="H2" s="58"/>
      <c r="I2" s="58"/>
      <c r="J2" s="58"/>
      <c r="K2" s="58"/>
      <c r="L2" s="58"/>
      <c r="M2" s="59"/>
    </row>
    <row r="3" spans="1:13" ht="15" customHeight="1" x14ac:dyDescent="0.25">
      <c r="A3" s="60" t="s">
        <v>547</v>
      </c>
      <c r="B3" s="60" t="s">
        <v>584</v>
      </c>
      <c r="C3" s="60" t="s">
        <v>9</v>
      </c>
      <c r="D3" s="60" t="s">
        <v>10</v>
      </c>
      <c r="E3" s="60" t="s">
        <v>11</v>
      </c>
      <c r="F3" s="61"/>
      <c r="G3" s="61"/>
      <c r="H3" s="60" t="s">
        <v>36</v>
      </c>
      <c r="I3" s="61"/>
      <c r="J3" s="60" t="s">
        <v>585</v>
      </c>
      <c r="K3" s="61"/>
      <c r="L3" s="60" t="s">
        <v>586</v>
      </c>
      <c r="M3" s="60" t="s">
        <v>554</v>
      </c>
    </row>
    <row r="4" spans="1:13" ht="14.25" customHeight="1" x14ac:dyDescent="0.25">
      <c r="A4" s="21">
        <v>191</v>
      </c>
      <c r="B4" s="17" t="str">
        <f>IFERROR(VLOOKUP($A4,Entries!$A1:$F248,2,FALSE),"")</f>
        <v>H</v>
      </c>
      <c r="C4" s="17" t="str">
        <f>IFERROR(VLOOKUP($A4,Entries!$A1:$F248,4,FALSE),"")</f>
        <v>Christie Antoniou</v>
      </c>
      <c r="D4" s="17" t="str">
        <f>IFERROR(VLOOKUP($A4,Entries!$A1:$F248,5,FALSE),"")</f>
        <v>Captain Hook</v>
      </c>
      <c r="E4" s="17" t="str">
        <f>IFERROR(VLOOKUP($A4,Entries!$A1:$F248,6,FALSE),"")</f>
        <v>Bath</v>
      </c>
      <c r="F4" s="17" t="str">
        <f>IFERROR(VLOOKUP($A4,'90 F'!$A1:$J33,10,FALSE),"")</f>
        <v/>
      </c>
      <c r="G4" s="17" t="str">
        <f>IFERROR(VLOOKUP($A4,'90 G'!$A1:$J29,10,FALSE),"")</f>
        <v/>
      </c>
      <c r="H4" s="98">
        <f>IFERROR(VLOOKUP($A4,'90 H'!$A1:$J18,10,FALSE),"")</f>
        <v>37</v>
      </c>
      <c r="I4" s="98"/>
      <c r="J4" s="64">
        <f>IF(F4="E","E",IF(G4="E","E",IF(H4="E","E",IF(I4="E","E",IF(F4="R","R",IF(G4="R","R",IF(H4="R","R",IF(I4="R","R",IF(F4="WD","WD",IF(G4="WD","WD",IF(H4="WD","WD",IF(I4="WD","WD",SUM($F4:$I4)))))))))))))</f>
        <v>37</v>
      </c>
      <c r="K4" s="65">
        <f>IFERROR(RANK(J4,J4:J7,1),4)</f>
        <v>1</v>
      </c>
      <c r="L4" s="66">
        <f>IF(COUNTIF(J4:J7,"&gt;0")&lt;3,"E",(IF(COUNTIF(K4:K7,1)=4,SUMIF(K4:K7,1,J4:J7)/4*3,SUMIF(K4:K7,1,J4:J7))+(IF(COUNTIF(K4:K7,2)=3,SUMIF(K4:K7,2,J4:J7)/3*2,SUMIF(K4:K7,2,J4:J7))+(IF(COUNTIF(K4:K7,3)=2,SUMIF(K4:K7,3,J4:J7)/2,SUMIF(K4:K7,3,J4:J7))))))</f>
        <v>164.3</v>
      </c>
      <c r="M4" s="67">
        <f>IFERROR(RANK(L4,L$4:L$13,1),"")</f>
        <v>2</v>
      </c>
    </row>
    <row r="5" spans="1:13" ht="14.25" customHeight="1" x14ac:dyDescent="0.25">
      <c r="A5" s="21">
        <v>192</v>
      </c>
      <c r="B5" s="17" t="str">
        <f>IFERROR(VLOOKUP($A5,Entries!$A1:$F248,2,FALSE),"")</f>
        <v>H</v>
      </c>
      <c r="C5" s="17" t="str">
        <f>IFERROR(VLOOKUP($A5,Entries!$A1:$F248,4,FALSE),"")</f>
        <v>Katie Hughes</v>
      </c>
      <c r="D5" s="17" t="str">
        <f>IFERROR(VLOOKUP($A5,Entries!$A1:$F248,5,FALSE),"")</f>
        <v>Darifa</v>
      </c>
      <c r="E5" s="17" t="str">
        <f>IFERROR(VLOOKUP($A5,Entries!$A1:$F248,6,FALSE),"")</f>
        <v>Bath</v>
      </c>
      <c r="F5" s="17" t="str">
        <f>IFERROR(VLOOKUP($A5,'90 F'!$A1:$J33,10,FALSE),"")</f>
        <v/>
      </c>
      <c r="G5" s="17" t="str">
        <f>IFERROR(VLOOKUP($A5,'90 G'!$A1:$J29,10,FALSE),"")</f>
        <v/>
      </c>
      <c r="H5" s="98">
        <f>IFERROR(VLOOKUP($A5,'90 H'!$A1:$J18,10,FALSE),"")</f>
        <v>57.3</v>
      </c>
      <c r="I5" s="98"/>
      <c r="J5" s="64">
        <f>IF(F5="E","E",IF(G5="E","E",IF(H5="E","E",IF(I5="E","E",IF(F5="R","R",IF(G5="R","R",IF(H5="R","R",IF(I5="R","R",IF(F5="WD","WD",IF(G5="WD","WD",IF(H5="WD","WD",IF(I5="WD","WD",SUM($F5:$I5)))))))))))))</f>
        <v>57.3</v>
      </c>
      <c r="K5" s="65">
        <f>IFERROR(RANK(J5,J4:J7,1),4)</f>
        <v>2</v>
      </c>
      <c r="L5" s="68"/>
      <c r="M5" s="68"/>
    </row>
    <row r="6" spans="1:13" ht="14.25" customHeight="1" x14ac:dyDescent="0.25">
      <c r="A6" s="21">
        <v>193</v>
      </c>
      <c r="B6" s="17" t="str">
        <f>IFERROR(VLOOKUP($A6,Entries!$A1:$F248,2,FALSE),"")</f>
        <v>H</v>
      </c>
      <c r="C6" s="17" t="str">
        <f>IFERROR(VLOOKUP($A6,Entries!$A1:$F248,4,FALSE),"")</f>
        <v>Chloe Derrick</v>
      </c>
      <c r="D6" s="17" t="str">
        <f>IFERROR(VLOOKUP($A6,Entries!$A1:$F248,5,FALSE),"")</f>
        <v>An Currach Mor Piebor</v>
      </c>
      <c r="E6" s="17" t="str">
        <f>IFERROR(VLOOKUP($A6,Entries!$A1:$F248,6,FALSE),"")</f>
        <v>Bath</v>
      </c>
      <c r="F6" s="17" t="str">
        <f>IFERROR(VLOOKUP($A6,'90 F'!$A1:$J33,10,FALSE),"")</f>
        <v/>
      </c>
      <c r="G6" s="17" t="str">
        <f>IFERROR(VLOOKUP($A6,'90 G'!$A1:$J29,10,FALSE),"")</f>
        <v/>
      </c>
      <c r="H6" s="98">
        <f>IFERROR(VLOOKUP($A6,'90 H'!$A1:$J18,10,FALSE),"")</f>
        <v>70</v>
      </c>
      <c r="I6" s="98"/>
      <c r="J6" s="64">
        <f>IF(F6="E","E",IF(G6="E","E",IF(H6="E","E",IF(I6="E","E",IF(F6="R","R",IF(G6="R","R",IF(H6="R","R",IF(I6="R","R",IF(F6="WD","WD",IF(G6="WD","WD",IF(H6="WD","WD",IF(I6="WD","WD",SUM($F6:$I6)))))))))))))</f>
        <v>70</v>
      </c>
      <c r="K6" s="65">
        <f>IFERROR(RANK(J6,J4:J7,1),4)</f>
        <v>3</v>
      </c>
      <c r="L6" s="68"/>
      <c r="M6" s="68"/>
    </row>
    <row r="7" spans="1:13" ht="14.25" customHeight="1" x14ac:dyDescent="0.25">
      <c r="A7" s="21">
        <v>194</v>
      </c>
      <c r="B7" s="17" t="str">
        <f>IFERROR(VLOOKUP($A7,Entries!$A1:$F248,2,FALSE),"")</f>
        <v>H</v>
      </c>
      <c r="C7" s="17" t="str">
        <f>IFERROR(VLOOKUP($A7,Entries!$A1:$F248,4,FALSE),"")</f>
        <v>Minty Mayhew</v>
      </c>
      <c r="D7" s="17" t="str">
        <f>IFERROR(VLOOKUP($A7,Entries!$A1:$F248,5,FALSE),"")</f>
        <v>Scarthy Robin</v>
      </c>
      <c r="E7" s="17" t="str">
        <f>IFERROR(VLOOKUP($A7,Entries!$A1:$F248,6,FALSE),"")</f>
        <v>Bath</v>
      </c>
      <c r="F7" s="17" t="str">
        <f>IFERROR(VLOOKUP($A7,'90 F'!$A1:$J33,10,FALSE),"")</f>
        <v/>
      </c>
      <c r="G7" s="17" t="str">
        <f>IFERROR(VLOOKUP($A7,'90 G'!$A1:$J29,10,FALSE),"")</f>
        <v/>
      </c>
      <c r="H7" s="63" t="str">
        <f>IFERROR(VLOOKUP($A7,'90 H'!$A1:$J18,10,FALSE),"")</f>
        <v>WD</v>
      </c>
      <c r="I7" s="98"/>
      <c r="J7" s="63" t="str">
        <f>IF(F7="E","E",IF(G7="E","E",IF(H7="E","E",IF(I7="E","E",IF(F7="R","R",IF(G7="R","R",IF(H7="R","R",IF(I7="R","R",IF(F7="WD","WD",IF(G7="WD","WD",IF(H7="WD","WD",IF(I7="WD","WD",SUM($F7:$I7)))))))))))))</f>
        <v>WD</v>
      </c>
      <c r="K7" s="65">
        <f>IFERROR(RANK(J7,J4:J7,1),4)</f>
        <v>4</v>
      </c>
      <c r="L7" s="69"/>
      <c r="M7" s="69"/>
    </row>
    <row r="8" spans="1:13" ht="8.1" customHeight="1" x14ac:dyDescent="0.25">
      <c r="A8" s="70"/>
      <c r="B8" s="71" t="str">
        <f>IFERROR(VLOOKUP($A8,Entries!$A1:$F248,2,FALSE),"")</f>
        <v/>
      </c>
      <c r="C8" s="71" t="str">
        <f>IFERROR(VLOOKUP($A8,Entries!$A1:$F248,4,FALSE),"")</f>
        <v/>
      </c>
      <c r="D8" s="71" t="str">
        <f>IFERROR(VLOOKUP($A8,Entries!$A1:$F248,5,FALSE),"")</f>
        <v/>
      </c>
      <c r="E8" s="71" t="str">
        <f>IFERROR(VLOOKUP($A8,Entries!$A1:$F248,6,FALSE),"")</f>
        <v/>
      </c>
      <c r="F8" s="71" t="str">
        <f>IFERROR(VLOOKUP($A8,'90 F'!$A1:$J33,10,FALSE),"")</f>
        <v/>
      </c>
      <c r="G8" s="71" t="str">
        <f>IFERROR(VLOOKUP($A8,'90 G'!$A1:$J29,10,FALSE),"")</f>
        <v/>
      </c>
      <c r="H8" s="72" t="str">
        <f>IFERROR(VLOOKUP($A8,'90 H'!$A1:$J18,10,FALSE),"")</f>
        <v/>
      </c>
      <c r="I8" s="99"/>
      <c r="J8" s="73"/>
      <c r="K8" s="74"/>
      <c r="L8" s="75"/>
      <c r="M8" s="76"/>
    </row>
    <row r="9" spans="1:13" ht="14.25" customHeight="1" x14ac:dyDescent="0.25">
      <c r="A9" s="21">
        <v>197</v>
      </c>
      <c r="B9" s="17" t="str">
        <f>IFERROR(VLOOKUP($A9,Entries!$A1:$F248,2,FALSE),"")</f>
        <v>H</v>
      </c>
      <c r="C9" s="17" t="str">
        <f>IFERROR(VLOOKUP($A9,Entries!$A1:$F248,4,FALSE),"")</f>
        <v>Morgan Kent</v>
      </c>
      <c r="D9" s="17" t="str">
        <f>IFERROR(VLOOKUP($A9,Entries!$A1:$F248,5,FALSE),"")</f>
        <v>Clancy's Boy</v>
      </c>
      <c r="E9" s="17" t="str">
        <f>IFERROR(VLOOKUP($A9,Entries!$A1:$F248,6,FALSE),"")</f>
        <v>Wessex Gold Panda Pops</v>
      </c>
      <c r="F9" s="17" t="str">
        <f>IFERROR(VLOOKUP($A9,'90 F'!$A1:$J33,10,FALSE),"")</f>
        <v/>
      </c>
      <c r="G9" s="17" t="str">
        <f>IFERROR(VLOOKUP($A9,'90 G'!$A1:$J29,10,FALSE),"")</f>
        <v/>
      </c>
      <c r="H9" s="98">
        <f>IFERROR(VLOOKUP($A9,'90 H'!$A1:$J18,10,FALSE),"")</f>
        <v>37.4</v>
      </c>
      <c r="I9" s="98"/>
      <c r="J9" s="64">
        <f>IF(F9="E","E",IF(G9="E","E",IF(H9="E","E",IF(I9="E","E",IF(F9="R","R",IF(G9="R","R",IF(H9="R","R",IF(I9="R","R",IF(F9="WD","WD",IF(G9="WD","WD",IF(H9="WD","WD",IF(I9="WD","WD",SUM($F9:$I9)))))))))))))</f>
        <v>37.4</v>
      </c>
      <c r="K9" s="65">
        <f>IFERROR(RANK(J9,J9:J12,1),4)</f>
        <v>1</v>
      </c>
      <c r="L9" s="66">
        <f>IF(COUNTIF(J9:J12,"&gt;0")&lt;3,"E",(IF(COUNTIF(K9:K12,1)=4,SUMIF(K9:K12,1,J9:J12)/4*3,SUMIF(K9:K12,1,J9:J12))+(IF(COUNTIF(K9:K12,2)=3,SUMIF(K9:K12,2,J9:J12)/3*2,SUMIF(K9:K12,2,J9:J12))+(IF(COUNTIF(K9:K12,3)=2,SUMIF(K9:K12,3,J9:J12)/2,SUMIF(K9:K12,3,J9:J12))))))</f>
        <v>158.6</v>
      </c>
      <c r="M9" s="67">
        <f>IFERROR(RANK(L9,L$4:L$13,1),"")</f>
        <v>1</v>
      </c>
    </row>
    <row r="10" spans="1:13" ht="14.25" customHeight="1" x14ac:dyDescent="0.25">
      <c r="A10" s="21">
        <v>198</v>
      </c>
      <c r="B10" s="17" t="str">
        <f>IFERROR(VLOOKUP($A10,Entries!$A1:$F248,2,FALSE),"")</f>
        <v>H</v>
      </c>
      <c r="C10" s="17" t="str">
        <f>IFERROR(VLOOKUP($A10,Entries!$A1:$F248,4,FALSE),"")</f>
        <v>Sophie Barnes</v>
      </c>
      <c r="D10" s="17" t="str">
        <f>IFERROR(VLOOKUP($A10,Entries!$A1:$F248,5,FALSE),"")</f>
        <v>Cragreagh Drift</v>
      </c>
      <c r="E10" s="17" t="str">
        <f>IFERROR(VLOOKUP($A10,Entries!$A1:$F248,6,FALSE),"")</f>
        <v>Wessex Gold Panda Pops</v>
      </c>
      <c r="F10" s="17" t="str">
        <f>IFERROR(VLOOKUP($A10,'90 F'!$A1:$J33,10,FALSE),"")</f>
        <v/>
      </c>
      <c r="G10" s="17" t="str">
        <f>IFERROR(VLOOKUP($A10,'90 G'!$A1:$J29,10,FALSE),"")</f>
        <v/>
      </c>
      <c r="H10" s="98">
        <f>IFERROR(VLOOKUP($A10,'90 H'!$A1:$J18,10,FALSE),"")</f>
        <v>76.599999999999994</v>
      </c>
      <c r="I10" s="98"/>
      <c r="J10" s="64">
        <f>IF(F10="E","E",IF(G10="E","E",IF(H10="E","E",IF(I10="E","E",IF(F10="R","R",IF(G10="R","R",IF(H10="R","R",IF(I10="R","R",IF(F10="WD","WD",IF(G10="WD","WD",IF(H10="WD","WD",IF(I10="WD","WD",SUM($F10:$I10)))))))))))))</f>
        <v>76.599999999999994</v>
      </c>
      <c r="K10" s="65">
        <f>IFERROR(RANK(J10,J9:J12,1),4)</f>
        <v>3</v>
      </c>
      <c r="L10" s="68"/>
      <c r="M10" s="68"/>
    </row>
    <row r="11" spans="1:13" ht="14.25" customHeight="1" x14ac:dyDescent="0.25">
      <c r="A11" s="21">
        <v>199</v>
      </c>
      <c r="B11" s="17" t="str">
        <f>IFERROR(VLOOKUP($A11,Entries!$A1:$F248,2,FALSE),"")</f>
        <v>H</v>
      </c>
      <c r="C11" s="17" t="str">
        <f>IFERROR(VLOOKUP($A11,Entries!$A1:$F248,4,FALSE),"")</f>
        <v>Elicia Curtis</v>
      </c>
      <c r="D11" s="17" t="str">
        <f>IFERROR(VLOOKUP($A11,Entries!$A1:$F248,5,FALSE),"")</f>
        <v>Mintridge Mudlark</v>
      </c>
      <c r="E11" s="17" t="str">
        <f>IFERROR(VLOOKUP($A11,Entries!$A1:$F248,6,FALSE),"")</f>
        <v>Wessex Gold Panda Pops</v>
      </c>
      <c r="F11" s="17" t="str">
        <f>IFERROR(VLOOKUP($A11,'90 F'!$A1:$J33,10,FALSE),"")</f>
        <v/>
      </c>
      <c r="G11" s="17" t="str">
        <f>IFERROR(VLOOKUP($A11,'90 G'!$A1:$J29,10,FALSE),"")</f>
        <v/>
      </c>
      <c r="H11" s="98">
        <f>IFERROR(VLOOKUP($A11,'90 H'!$A1:$J18,10,FALSE),"")</f>
        <v>44.6</v>
      </c>
      <c r="I11" s="98"/>
      <c r="J11" s="64">
        <f>IF(F11="E","E",IF(G11="E","E",IF(H11="E","E",IF(I11="E","E",IF(F11="R","R",IF(G11="R","R",IF(H11="R","R",IF(I11="R","R",IF(F11="WD","WD",IF(G11="WD","WD",IF(H11="WD","WD",IF(I11="WD","WD",SUM($F11:$I11)))))))))))))</f>
        <v>44.6</v>
      </c>
      <c r="K11" s="65">
        <f>IFERROR(RANK(J11,J9:J12,1),4)</f>
        <v>2</v>
      </c>
      <c r="L11" s="68"/>
      <c r="M11" s="68"/>
    </row>
    <row r="12" spans="1:13" ht="14.25" customHeight="1" x14ac:dyDescent="0.25">
      <c r="A12" s="21">
        <v>200</v>
      </c>
      <c r="B12" s="17" t="str">
        <f>IFERROR(VLOOKUP($A12,Entries!$A1:$F248,2,FALSE),"")</f>
        <v>H</v>
      </c>
      <c r="C12" s="17" t="str">
        <f>IFERROR(VLOOKUP($A12,Entries!$A1:$F248,4,FALSE),"")</f>
        <v>Mia Regular</v>
      </c>
      <c r="D12" s="17" t="str">
        <f>IFERROR(VLOOKUP($A12,Entries!$A1:$F248,5,FALSE),"")</f>
        <v>My Alfie</v>
      </c>
      <c r="E12" s="17" t="str">
        <f>IFERROR(VLOOKUP($A12,Entries!$A1:$F248,6,FALSE),"")</f>
        <v>Wessex Gold Panda Pops</v>
      </c>
      <c r="F12" s="17" t="str">
        <f>IFERROR(VLOOKUP($A12,'90 F'!$A1:$J33,10,FALSE),"")</f>
        <v/>
      </c>
      <c r="G12" s="17" t="str">
        <f>IFERROR(VLOOKUP($A12,'90 G'!$A1:$J29,10,FALSE),"")</f>
        <v/>
      </c>
      <c r="H12" s="63" t="str">
        <f>IFERROR(VLOOKUP($A12,'90 H'!$A1:$J18,10,FALSE),"")</f>
        <v>WD</v>
      </c>
      <c r="I12" s="98"/>
      <c r="J12" s="63" t="str">
        <f>IF(F12="E","E",IF(G12="E","E",IF(H12="E","E",IF(I12="E","E",IF(F12="R","R",IF(G12="R","R",IF(H12="R","R",IF(I12="R","R",IF(F12="WD","WD",IF(G12="WD","WD",IF(H12="WD","WD",IF(I12="WD","WD",SUM($F12:$I12)))))))))))))</f>
        <v>WD</v>
      </c>
      <c r="K12" s="65">
        <f>IFERROR(RANK(J12,J9:J12,1),4)</f>
        <v>4</v>
      </c>
      <c r="L12" s="69"/>
      <c r="M12" s="69"/>
    </row>
    <row r="13" spans="1:13" ht="8.1" customHeight="1" x14ac:dyDescent="0.25">
      <c r="A13" s="91"/>
      <c r="B13" s="92" t="str">
        <f>IFERROR(VLOOKUP($A13,Entries!$A1:$F248,2,FALSE),"")</f>
        <v/>
      </c>
      <c r="C13" s="92" t="str">
        <f>IFERROR(VLOOKUP($A13,Entries!$A1:$F248,4,FALSE),"")</f>
        <v/>
      </c>
      <c r="D13" s="92" t="str">
        <f>IFERROR(VLOOKUP($A13,Entries!$A1:$F248,5,FALSE),"")</f>
        <v/>
      </c>
      <c r="E13" s="92" t="str">
        <f>IFERROR(VLOOKUP($A13,Entries!$A1:$F248,6,FALSE),"")</f>
        <v/>
      </c>
      <c r="F13" s="92" t="str">
        <f>IFERROR(VLOOKUP($A13,'90 F'!$A1:$J33,10,FALSE),"")</f>
        <v/>
      </c>
      <c r="G13" s="92" t="str">
        <f>IFERROR(VLOOKUP($A13,'90 G'!$A1:$J29,10,FALSE),"")</f>
        <v/>
      </c>
      <c r="H13" s="93" t="str">
        <f>IFERROR(VLOOKUP($A13,'90 H'!$A1:$J18,10,FALSE),"")</f>
        <v/>
      </c>
      <c r="I13" s="101"/>
      <c r="J13" s="94"/>
      <c r="K13" s="94"/>
      <c r="L13" s="95"/>
      <c r="M13" s="96"/>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0"/>
  <sheetViews>
    <sheetView showGridLines="0" workbookViewId="0"/>
  </sheetViews>
  <sheetFormatPr defaultColWidth="8.85546875" defaultRowHeight="15" customHeight="1" x14ac:dyDescent="0.25"/>
  <cols>
    <col min="1" max="4" width="13.85546875" style="102" customWidth="1"/>
    <col min="5" max="5" width="8.85546875" style="102" customWidth="1"/>
    <col min="6" max="6" width="18.42578125" style="102" customWidth="1"/>
    <col min="7" max="256" width="8.85546875" style="102" customWidth="1"/>
  </cols>
  <sheetData>
    <row r="1" spans="1:7" ht="15" customHeight="1" x14ac:dyDescent="0.25">
      <c r="A1" s="103" t="s">
        <v>547</v>
      </c>
      <c r="B1" s="103" t="s">
        <v>585</v>
      </c>
      <c r="C1" s="104" t="s">
        <v>593</v>
      </c>
      <c r="D1" s="104" t="s">
        <v>594</v>
      </c>
      <c r="E1" s="105"/>
      <c r="F1" s="106" t="s">
        <v>595</v>
      </c>
      <c r="G1" s="107">
        <v>200</v>
      </c>
    </row>
    <row r="2" spans="1:7" ht="15" customHeight="1" x14ac:dyDescent="0.25">
      <c r="A2" s="108">
        <v>6</v>
      </c>
      <c r="B2" s="109">
        <v>114.5</v>
      </c>
      <c r="C2" s="110">
        <f t="shared" ref="C2:C33" si="0">B2/$G$1</f>
        <v>0.57250000000000001</v>
      </c>
      <c r="D2" s="111">
        <f t="shared" ref="D2:D33" si="1">ROUND(100-(B2/$G$1*100),1)</f>
        <v>42.8</v>
      </c>
      <c r="E2" s="112"/>
      <c r="F2" s="113"/>
      <c r="G2" s="113"/>
    </row>
    <row r="3" spans="1:7" ht="15" customHeight="1" x14ac:dyDescent="0.25">
      <c r="A3" s="108">
        <v>10</v>
      </c>
      <c r="B3" s="109">
        <v>145.5</v>
      </c>
      <c r="C3" s="110">
        <f t="shared" si="0"/>
        <v>0.72750000000000004</v>
      </c>
      <c r="D3" s="111">
        <f t="shared" si="1"/>
        <v>27.3</v>
      </c>
      <c r="E3" s="112"/>
      <c r="F3" s="112"/>
      <c r="G3" s="112"/>
    </row>
    <row r="4" spans="1:7" ht="15" customHeight="1" x14ac:dyDescent="0.25">
      <c r="A4" s="108">
        <v>5</v>
      </c>
      <c r="B4" s="109">
        <v>149.5</v>
      </c>
      <c r="C4" s="110">
        <f t="shared" si="0"/>
        <v>0.74750000000000005</v>
      </c>
      <c r="D4" s="111">
        <f t="shared" si="1"/>
        <v>25.3</v>
      </c>
      <c r="E4" s="112"/>
      <c r="F4" s="112"/>
      <c r="G4" s="112"/>
    </row>
    <row r="5" spans="1:7" ht="15" customHeight="1" x14ac:dyDescent="0.25">
      <c r="A5" s="108">
        <v>8</v>
      </c>
      <c r="B5" s="109">
        <v>131</v>
      </c>
      <c r="C5" s="110">
        <f t="shared" si="0"/>
        <v>0.65500000000000003</v>
      </c>
      <c r="D5" s="111">
        <f t="shared" si="1"/>
        <v>34.5</v>
      </c>
      <c r="E5" s="112"/>
      <c r="F5" s="112"/>
      <c r="G5" s="112"/>
    </row>
    <row r="6" spans="1:7" ht="15" customHeight="1" x14ac:dyDescent="0.25">
      <c r="A6" s="108">
        <v>7</v>
      </c>
      <c r="B6" s="109">
        <v>127.5</v>
      </c>
      <c r="C6" s="110">
        <f t="shared" si="0"/>
        <v>0.63749999999999996</v>
      </c>
      <c r="D6" s="111">
        <f t="shared" si="1"/>
        <v>36.299999999999997</v>
      </c>
      <c r="E6" s="112"/>
      <c r="F6" s="112"/>
      <c r="G6" s="112"/>
    </row>
    <row r="7" spans="1:7" ht="15" customHeight="1" x14ac:dyDescent="0.25">
      <c r="A7" s="114"/>
      <c r="B7" s="109"/>
      <c r="C7" s="110">
        <f t="shared" si="0"/>
        <v>0</v>
      </c>
      <c r="D7" s="111">
        <f t="shared" si="1"/>
        <v>100</v>
      </c>
      <c r="E7" s="112"/>
      <c r="F7" s="112"/>
      <c r="G7" s="112"/>
    </row>
    <row r="8" spans="1:7" ht="15" customHeight="1" x14ac:dyDescent="0.25">
      <c r="A8" s="114"/>
      <c r="B8" s="109"/>
      <c r="C8" s="110">
        <f t="shared" si="0"/>
        <v>0</v>
      </c>
      <c r="D8" s="111">
        <f t="shared" si="1"/>
        <v>100</v>
      </c>
      <c r="E8" s="112"/>
      <c r="F8" s="112"/>
      <c r="G8" s="112"/>
    </row>
    <row r="9" spans="1:7" ht="15" customHeight="1" x14ac:dyDescent="0.25">
      <c r="A9" s="114"/>
      <c r="B9" s="109"/>
      <c r="C9" s="110">
        <f t="shared" si="0"/>
        <v>0</v>
      </c>
      <c r="D9" s="111">
        <f t="shared" si="1"/>
        <v>100</v>
      </c>
      <c r="E9" s="112"/>
      <c r="F9" s="112"/>
      <c r="G9" s="112"/>
    </row>
    <row r="10" spans="1:7" ht="15" customHeight="1" x14ac:dyDescent="0.25">
      <c r="A10" s="114"/>
      <c r="B10" s="109"/>
      <c r="C10" s="110">
        <f t="shared" si="0"/>
        <v>0</v>
      </c>
      <c r="D10" s="111">
        <f t="shared" si="1"/>
        <v>100</v>
      </c>
      <c r="E10" s="112"/>
      <c r="F10" s="112"/>
      <c r="G10" s="112"/>
    </row>
    <row r="11" spans="1:7" ht="15" customHeight="1" x14ac:dyDescent="0.25">
      <c r="A11" s="114"/>
      <c r="B11" s="109"/>
      <c r="C11" s="110">
        <f t="shared" si="0"/>
        <v>0</v>
      </c>
      <c r="D11" s="111">
        <f t="shared" si="1"/>
        <v>100</v>
      </c>
      <c r="E11" s="112"/>
      <c r="F11" s="112"/>
      <c r="G11" s="112"/>
    </row>
    <row r="12" spans="1:7" ht="15" customHeight="1" x14ac:dyDescent="0.25">
      <c r="A12" s="114"/>
      <c r="B12" s="109"/>
      <c r="C12" s="110">
        <f t="shared" si="0"/>
        <v>0</v>
      </c>
      <c r="D12" s="111">
        <f t="shared" si="1"/>
        <v>100</v>
      </c>
      <c r="E12" s="112"/>
      <c r="F12" s="112"/>
      <c r="G12" s="112"/>
    </row>
    <row r="13" spans="1:7" ht="15" customHeight="1" x14ac:dyDescent="0.25">
      <c r="A13" s="114"/>
      <c r="B13" s="109"/>
      <c r="C13" s="110">
        <f t="shared" si="0"/>
        <v>0</v>
      </c>
      <c r="D13" s="111">
        <f t="shared" si="1"/>
        <v>100</v>
      </c>
      <c r="E13" s="112"/>
      <c r="F13" s="112"/>
      <c r="G13" s="112"/>
    </row>
    <row r="14" spans="1:7" ht="15" customHeight="1" x14ac:dyDescent="0.25">
      <c r="A14" s="114"/>
      <c r="B14" s="109"/>
      <c r="C14" s="110">
        <f t="shared" si="0"/>
        <v>0</v>
      </c>
      <c r="D14" s="111">
        <f t="shared" si="1"/>
        <v>100</v>
      </c>
      <c r="E14" s="112"/>
      <c r="F14" s="112"/>
      <c r="G14" s="112"/>
    </row>
    <row r="15" spans="1:7" ht="15" customHeight="1" x14ac:dyDescent="0.25">
      <c r="A15" s="114"/>
      <c r="B15" s="109"/>
      <c r="C15" s="110">
        <f t="shared" si="0"/>
        <v>0</v>
      </c>
      <c r="D15" s="111">
        <f t="shared" si="1"/>
        <v>100</v>
      </c>
      <c r="E15" s="112"/>
      <c r="F15" s="112"/>
      <c r="G15" s="112"/>
    </row>
    <row r="16" spans="1:7" ht="15" customHeight="1" x14ac:dyDescent="0.25">
      <c r="A16" s="114"/>
      <c r="B16" s="109"/>
      <c r="C16" s="110">
        <f t="shared" si="0"/>
        <v>0</v>
      </c>
      <c r="D16" s="111">
        <f t="shared" si="1"/>
        <v>100</v>
      </c>
      <c r="E16" s="112"/>
      <c r="F16" s="112"/>
      <c r="G16" s="112"/>
    </row>
    <row r="17" spans="1:7" ht="15" customHeight="1" x14ac:dyDescent="0.25">
      <c r="A17" s="114"/>
      <c r="B17" s="109"/>
      <c r="C17" s="110">
        <f t="shared" si="0"/>
        <v>0</v>
      </c>
      <c r="D17" s="111">
        <f t="shared" si="1"/>
        <v>100</v>
      </c>
      <c r="E17" s="112"/>
      <c r="F17" s="112"/>
      <c r="G17" s="112"/>
    </row>
    <row r="18" spans="1:7" ht="15" customHeight="1" x14ac:dyDescent="0.25">
      <c r="A18" s="114"/>
      <c r="B18" s="109"/>
      <c r="C18" s="110">
        <f t="shared" si="0"/>
        <v>0</v>
      </c>
      <c r="D18" s="111">
        <f t="shared" si="1"/>
        <v>100</v>
      </c>
      <c r="E18" s="112"/>
      <c r="F18" s="112"/>
      <c r="G18" s="112"/>
    </row>
    <row r="19" spans="1:7" ht="15" customHeight="1" x14ac:dyDescent="0.25">
      <c r="A19" s="114"/>
      <c r="B19" s="109"/>
      <c r="C19" s="110">
        <f t="shared" si="0"/>
        <v>0</v>
      </c>
      <c r="D19" s="111">
        <f t="shared" si="1"/>
        <v>100</v>
      </c>
      <c r="E19" s="112"/>
      <c r="F19" s="112"/>
      <c r="G19" s="112"/>
    </row>
    <row r="20" spans="1:7" ht="15" customHeight="1" x14ac:dyDescent="0.25">
      <c r="A20" s="114"/>
      <c r="B20" s="109"/>
      <c r="C20" s="110">
        <f t="shared" si="0"/>
        <v>0</v>
      </c>
      <c r="D20" s="111">
        <f t="shared" si="1"/>
        <v>100</v>
      </c>
      <c r="E20" s="112"/>
      <c r="F20" s="112"/>
      <c r="G20" s="112"/>
    </row>
    <row r="21" spans="1:7" ht="15" customHeight="1" x14ac:dyDescent="0.25">
      <c r="A21" s="114"/>
      <c r="B21" s="109"/>
      <c r="C21" s="110">
        <f t="shared" si="0"/>
        <v>0</v>
      </c>
      <c r="D21" s="111">
        <f t="shared" si="1"/>
        <v>100</v>
      </c>
      <c r="E21" s="112"/>
      <c r="F21" s="112"/>
      <c r="G21" s="112"/>
    </row>
    <row r="22" spans="1:7" ht="15" customHeight="1" x14ac:dyDescent="0.25">
      <c r="A22" s="114"/>
      <c r="B22" s="109"/>
      <c r="C22" s="110">
        <f t="shared" si="0"/>
        <v>0</v>
      </c>
      <c r="D22" s="111">
        <f t="shared" si="1"/>
        <v>100</v>
      </c>
      <c r="E22" s="112"/>
      <c r="F22" s="112"/>
      <c r="G22" s="112"/>
    </row>
    <row r="23" spans="1:7" ht="15" customHeight="1" x14ac:dyDescent="0.25">
      <c r="A23" s="114"/>
      <c r="B23" s="109"/>
      <c r="C23" s="110">
        <f t="shared" si="0"/>
        <v>0</v>
      </c>
      <c r="D23" s="111">
        <f t="shared" si="1"/>
        <v>100</v>
      </c>
      <c r="E23" s="112"/>
      <c r="F23" s="112"/>
      <c r="G23" s="112"/>
    </row>
    <row r="24" spans="1:7" ht="15" customHeight="1" x14ac:dyDescent="0.25">
      <c r="A24" s="114"/>
      <c r="B24" s="109"/>
      <c r="C24" s="110">
        <f t="shared" si="0"/>
        <v>0</v>
      </c>
      <c r="D24" s="111">
        <f t="shared" si="1"/>
        <v>100</v>
      </c>
      <c r="E24" s="112"/>
      <c r="F24" s="112"/>
      <c r="G24" s="112"/>
    </row>
    <row r="25" spans="1:7" ht="15" customHeight="1" x14ac:dyDescent="0.25">
      <c r="A25" s="114"/>
      <c r="B25" s="109"/>
      <c r="C25" s="110">
        <f t="shared" si="0"/>
        <v>0</v>
      </c>
      <c r="D25" s="111">
        <f t="shared" si="1"/>
        <v>100</v>
      </c>
      <c r="E25" s="112"/>
      <c r="F25" s="112"/>
      <c r="G25" s="112"/>
    </row>
    <row r="26" spans="1:7" ht="15" customHeight="1" x14ac:dyDescent="0.25">
      <c r="A26" s="114"/>
      <c r="B26" s="109"/>
      <c r="C26" s="110">
        <f t="shared" si="0"/>
        <v>0</v>
      </c>
      <c r="D26" s="111">
        <f t="shared" si="1"/>
        <v>100</v>
      </c>
      <c r="E26" s="112"/>
      <c r="F26" s="112"/>
      <c r="G26" s="112"/>
    </row>
    <row r="27" spans="1:7" ht="15" customHeight="1" x14ac:dyDescent="0.25">
      <c r="A27" s="114"/>
      <c r="B27" s="109"/>
      <c r="C27" s="110">
        <f t="shared" si="0"/>
        <v>0</v>
      </c>
      <c r="D27" s="111">
        <f t="shared" si="1"/>
        <v>100</v>
      </c>
      <c r="E27" s="112"/>
      <c r="F27" s="112"/>
      <c r="G27" s="112"/>
    </row>
    <row r="28" spans="1:7" ht="15" customHeight="1" x14ac:dyDescent="0.25">
      <c r="A28" s="114"/>
      <c r="B28" s="109"/>
      <c r="C28" s="110">
        <f t="shared" si="0"/>
        <v>0</v>
      </c>
      <c r="D28" s="111">
        <f t="shared" si="1"/>
        <v>100</v>
      </c>
      <c r="E28" s="112"/>
      <c r="F28" s="112"/>
      <c r="G28" s="112"/>
    </row>
    <row r="29" spans="1:7" ht="15" customHeight="1" x14ac:dyDescent="0.25">
      <c r="A29" s="114"/>
      <c r="B29" s="109"/>
      <c r="C29" s="110">
        <f t="shared" si="0"/>
        <v>0</v>
      </c>
      <c r="D29" s="111">
        <f t="shared" si="1"/>
        <v>100</v>
      </c>
      <c r="E29" s="112"/>
      <c r="F29" s="112"/>
      <c r="G29" s="112"/>
    </row>
    <row r="30" spans="1:7" ht="15" customHeight="1" x14ac:dyDescent="0.25">
      <c r="A30" s="114"/>
      <c r="B30" s="109"/>
      <c r="C30" s="110">
        <f t="shared" si="0"/>
        <v>0</v>
      </c>
      <c r="D30" s="111">
        <f t="shared" si="1"/>
        <v>100</v>
      </c>
      <c r="E30" s="112"/>
      <c r="F30" s="112"/>
      <c r="G30" s="112"/>
    </row>
    <row r="31" spans="1:7" ht="15" customHeight="1" x14ac:dyDescent="0.25">
      <c r="A31" s="114"/>
      <c r="B31" s="109"/>
      <c r="C31" s="110">
        <f t="shared" si="0"/>
        <v>0</v>
      </c>
      <c r="D31" s="111">
        <f t="shared" si="1"/>
        <v>100</v>
      </c>
      <c r="E31" s="112"/>
      <c r="F31" s="112"/>
      <c r="G31" s="112"/>
    </row>
    <row r="32" spans="1:7" ht="15" customHeight="1" x14ac:dyDescent="0.25">
      <c r="A32" s="114"/>
      <c r="B32" s="109"/>
      <c r="C32" s="110">
        <f t="shared" si="0"/>
        <v>0</v>
      </c>
      <c r="D32" s="111">
        <f t="shared" si="1"/>
        <v>100</v>
      </c>
      <c r="E32" s="112"/>
      <c r="F32" s="112"/>
      <c r="G32" s="112"/>
    </row>
    <row r="33" spans="1:7" ht="15" customHeight="1" x14ac:dyDescent="0.25">
      <c r="A33" s="114"/>
      <c r="B33" s="109"/>
      <c r="C33" s="110">
        <f t="shared" si="0"/>
        <v>0</v>
      </c>
      <c r="D33" s="111">
        <f t="shared" si="1"/>
        <v>100</v>
      </c>
      <c r="E33" s="112"/>
      <c r="F33" s="112"/>
      <c r="G33" s="112"/>
    </row>
    <row r="34" spans="1:7" ht="15" customHeight="1" x14ac:dyDescent="0.25">
      <c r="A34" s="114"/>
      <c r="B34" s="109"/>
      <c r="C34" s="110">
        <f t="shared" ref="C34:C65" si="2">B34/$G$1</f>
        <v>0</v>
      </c>
      <c r="D34" s="111">
        <f t="shared" ref="D34:D65" si="3">ROUND(100-(B34/$G$1*100),1)</f>
        <v>100</v>
      </c>
      <c r="E34" s="112"/>
      <c r="F34" s="112"/>
      <c r="G34" s="112"/>
    </row>
    <row r="35" spans="1:7" ht="15" customHeight="1" x14ac:dyDescent="0.25">
      <c r="A35" s="114"/>
      <c r="B35" s="109"/>
      <c r="C35" s="110">
        <f t="shared" si="2"/>
        <v>0</v>
      </c>
      <c r="D35" s="111">
        <f t="shared" si="3"/>
        <v>100</v>
      </c>
      <c r="E35" s="112"/>
      <c r="F35" s="112"/>
      <c r="G35" s="112"/>
    </row>
    <row r="36" spans="1:7" ht="15" customHeight="1" x14ac:dyDescent="0.25">
      <c r="A36" s="114"/>
      <c r="B36" s="109"/>
      <c r="C36" s="110">
        <f t="shared" si="2"/>
        <v>0</v>
      </c>
      <c r="D36" s="111">
        <f t="shared" si="3"/>
        <v>100</v>
      </c>
      <c r="E36" s="112"/>
      <c r="F36" s="112"/>
      <c r="G36" s="112"/>
    </row>
    <row r="37" spans="1:7" ht="15" customHeight="1" x14ac:dyDescent="0.25">
      <c r="A37" s="114"/>
      <c r="B37" s="109"/>
      <c r="C37" s="110">
        <f t="shared" si="2"/>
        <v>0</v>
      </c>
      <c r="D37" s="111">
        <f t="shared" si="3"/>
        <v>100</v>
      </c>
      <c r="E37" s="112"/>
      <c r="F37" s="112"/>
      <c r="G37" s="112"/>
    </row>
    <row r="38" spans="1:7" ht="15" customHeight="1" x14ac:dyDescent="0.25">
      <c r="A38" s="114"/>
      <c r="B38" s="109"/>
      <c r="C38" s="110">
        <f t="shared" si="2"/>
        <v>0</v>
      </c>
      <c r="D38" s="111">
        <f t="shared" si="3"/>
        <v>100</v>
      </c>
      <c r="E38" s="112"/>
      <c r="F38" s="112"/>
      <c r="G38" s="112"/>
    </row>
    <row r="39" spans="1:7" ht="15" customHeight="1" x14ac:dyDescent="0.25">
      <c r="A39" s="114"/>
      <c r="B39" s="109"/>
      <c r="C39" s="110">
        <f t="shared" si="2"/>
        <v>0</v>
      </c>
      <c r="D39" s="111">
        <f t="shared" si="3"/>
        <v>100</v>
      </c>
      <c r="E39" s="112"/>
      <c r="F39" s="112"/>
      <c r="G39" s="112"/>
    </row>
    <row r="40" spans="1:7" ht="15" customHeight="1" x14ac:dyDescent="0.25">
      <c r="A40" s="114"/>
      <c r="B40" s="109"/>
      <c r="C40" s="110">
        <f t="shared" si="2"/>
        <v>0</v>
      </c>
      <c r="D40" s="111">
        <f t="shared" si="3"/>
        <v>100</v>
      </c>
      <c r="E40" s="112"/>
      <c r="F40" s="112"/>
      <c r="G40" s="112"/>
    </row>
    <row r="41" spans="1:7" ht="15" customHeight="1" x14ac:dyDescent="0.25">
      <c r="A41" s="114"/>
      <c r="B41" s="109"/>
      <c r="C41" s="110">
        <f t="shared" si="2"/>
        <v>0</v>
      </c>
      <c r="D41" s="111">
        <f t="shared" si="3"/>
        <v>100</v>
      </c>
      <c r="E41" s="112"/>
      <c r="F41" s="112"/>
      <c r="G41" s="112"/>
    </row>
    <row r="42" spans="1:7" ht="15" customHeight="1" x14ac:dyDescent="0.25">
      <c r="A42" s="114"/>
      <c r="B42" s="109"/>
      <c r="C42" s="110">
        <f t="shared" si="2"/>
        <v>0</v>
      </c>
      <c r="D42" s="111">
        <f t="shared" si="3"/>
        <v>100</v>
      </c>
      <c r="E42" s="112"/>
      <c r="F42" s="112"/>
      <c r="G42" s="112"/>
    </row>
    <row r="43" spans="1:7" ht="15" customHeight="1" x14ac:dyDescent="0.25">
      <c r="A43" s="114"/>
      <c r="B43" s="109"/>
      <c r="C43" s="110">
        <f t="shared" si="2"/>
        <v>0</v>
      </c>
      <c r="D43" s="111">
        <f t="shared" si="3"/>
        <v>100</v>
      </c>
      <c r="E43" s="112"/>
      <c r="F43" s="112"/>
      <c r="G43" s="112"/>
    </row>
    <row r="44" spans="1:7" ht="15" customHeight="1" x14ac:dyDescent="0.25">
      <c r="A44" s="114"/>
      <c r="B44" s="109"/>
      <c r="C44" s="110">
        <f t="shared" si="2"/>
        <v>0</v>
      </c>
      <c r="D44" s="111">
        <f t="shared" si="3"/>
        <v>100</v>
      </c>
      <c r="E44" s="112"/>
      <c r="F44" s="112"/>
      <c r="G44" s="112"/>
    </row>
    <row r="45" spans="1:7" ht="15" customHeight="1" x14ac:dyDescent="0.25">
      <c r="A45" s="114"/>
      <c r="B45" s="109"/>
      <c r="C45" s="110">
        <f t="shared" si="2"/>
        <v>0</v>
      </c>
      <c r="D45" s="111">
        <f t="shared" si="3"/>
        <v>100</v>
      </c>
      <c r="E45" s="112"/>
      <c r="F45" s="112"/>
      <c r="G45" s="112"/>
    </row>
    <row r="46" spans="1:7" ht="15" customHeight="1" x14ac:dyDescent="0.25">
      <c r="A46" s="114"/>
      <c r="B46" s="109"/>
      <c r="C46" s="110">
        <f t="shared" si="2"/>
        <v>0</v>
      </c>
      <c r="D46" s="111">
        <f t="shared" si="3"/>
        <v>100</v>
      </c>
      <c r="E46" s="112"/>
      <c r="F46" s="112"/>
      <c r="G46" s="112"/>
    </row>
    <row r="47" spans="1:7" ht="15" customHeight="1" x14ac:dyDescent="0.25">
      <c r="A47" s="114"/>
      <c r="B47" s="109"/>
      <c r="C47" s="110">
        <f t="shared" si="2"/>
        <v>0</v>
      </c>
      <c r="D47" s="111">
        <f t="shared" si="3"/>
        <v>100</v>
      </c>
      <c r="E47" s="112"/>
      <c r="F47" s="112"/>
      <c r="G47" s="112"/>
    </row>
    <row r="48" spans="1:7" ht="15" customHeight="1" x14ac:dyDescent="0.25">
      <c r="A48" s="114"/>
      <c r="B48" s="109"/>
      <c r="C48" s="110">
        <f t="shared" si="2"/>
        <v>0</v>
      </c>
      <c r="D48" s="111">
        <f t="shared" si="3"/>
        <v>100</v>
      </c>
      <c r="E48" s="112"/>
      <c r="F48" s="112"/>
      <c r="G48" s="112"/>
    </row>
    <row r="49" spans="1:7" ht="15" customHeight="1" x14ac:dyDescent="0.25">
      <c r="A49" s="114"/>
      <c r="B49" s="109"/>
      <c r="C49" s="110">
        <f t="shared" si="2"/>
        <v>0</v>
      </c>
      <c r="D49" s="111">
        <f t="shared" si="3"/>
        <v>100</v>
      </c>
      <c r="E49" s="112"/>
      <c r="F49" s="112"/>
      <c r="G49" s="112"/>
    </row>
    <row r="50" spans="1:7" ht="15" customHeight="1" x14ac:dyDescent="0.25">
      <c r="A50" s="114"/>
      <c r="B50" s="109"/>
      <c r="C50" s="110">
        <f t="shared" si="2"/>
        <v>0</v>
      </c>
      <c r="D50" s="111">
        <f t="shared" si="3"/>
        <v>100</v>
      </c>
      <c r="E50" s="112"/>
      <c r="F50" s="112"/>
      <c r="G50" s="112"/>
    </row>
    <row r="51" spans="1:7" ht="15" customHeight="1" x14ac:dyDescent="0.25">
      <c r="A51" s="114"/>
      <c r="B51" s="109"/>
      <c r="C51" s="110">
        <f t="shared" si="2"/>
        <v>0</v>
      </c>
      <c r="D51" s="111">
        <f t="shared" si="3"/>
        <v>100</v>
      </c>
      <c r="E51" s="112"/>
      <c r="F51" s="112"/>
      <c r="G51" s="112"/>
    </row>
    <row r="52" spans="1:7" ht="15" customHeight="1" x14ac:dyDescent="0.25">
      <c r="A52" s="114"/>
      <c r="B52" s="109"/>
      <c r="C52" s="110">
        <f t="shared" si="2"/>
        <v>0</v>
      </c>
      <c r="D52" s="111">
        <f t="shared" si="3"/>
        <v>100</v>
      </c>
      <c r="E52" s="112"/>
      <c r="F52" s="112"/>
      <c r="G52" s="112"/>
    </row>
    <row r="53" spans="1:7" ht="15" customHeight="1" x14ac:dyDescent="0.25">
      <c r="A53" s="114"/>
      <c r="B53" s="109"/>
      <c r="C53" s="110">
        <f t="shared" si="2"/>
        <v>0</v>
      </c>
      <c r="D53" s="111">
        <f t="shared" si="3"/>
        <v>100</v>
      </c>
      <c r="E53" s="112"/>
      <c r="F53" s="112"/>
      <c r="G53" s="112"/>
    </row>
    <row r="54" spans="1:7" ht="15" customHeight="1" x14ac:dyDescent="0.25">
      <c r="A54" s="114"/>
      <c r="B54" s="109"/>
      <c r="C54" s="110">
        <f t="shared" si="2"/>
        <v>0</v>
      </c>
      <c r="D54" s="111">
        <f t="shared" si="3"/>
        <v>100</v>
      </c>
      <c r="E54" s="112"/>
      <c r="F54" s="112"/>
      <c r="G54" s="112"/>
    </row>
    <row r="55" spans="1:7" ht="15" customHeight="1" x14ac:dyDescent="0.25">
      <c r="A55" s="114"/>
      <c r="B55" s="109"/>
      <c r="C55" s="110">
        <f t="shared" si="2"/>
        <v>0</v>
      </c>
      <c r="D55" s="111">
        <f t="shared" si="3"/>
        <v>100</v>
      </c>
      <c r="E55" s="112"/>
      <c r="F55" s="112"/>
      <c r="G55" s="112"/>
    </row>
    <row r="56" spans="1:7" ht="15" customHeight="1" x14ac:dyDescent="0.25">
      <c r="A56" s="114"/>
      <c r="B56" s="109"/>
      <c r="C56" s="110">
        <f t="shared" si="2"/>
        <v>0</v>
      </c>
      <c r="D56" s="111">
        <f t="shared" si="3"/>
        <v>100</v>
      </c>
      <c r="E56" s="112"/>
      <c r="F56" s="112"/>
      <c r="G56" s="112"/>
    </row>
    <row r="57" spans="1:7" ht="15" customHeight="1" x14ac:dyDescent="0.25">
      <c r="A57" s="114"/>
      <c r="B57" s="109"/>
      <c r="C57" s="110">
        <f t="shared" si="2"/>
        <v>0</v>
      </c>
      <c r="D57" s="111">
        <f t="shared" si="3"/>
        <v>100</v>
      </c>
      <c r="E57" s="112"/>
      <c r="F57" s="112"/>
      <c r="G57" s="112"/>
    </row>
    <row r="58" spans="1:7" ht="15" customHeight="1" x14ac:dyDescent="0.25">
      <c r="A58" s="114"/>
      <c r="B58" s="109"/>
      <c r="C58" s="110">
        <f t="shared" si="2"/>
        <v>0</v>
      </c>
      <c r="D58" s="111">
        <f t="shared" si="3"/>
        <v>100</v>
      </c>
      <c r="E58" s="112"/>
      <c r="F58" s="112"/>
      <c r="G58" s="112"/>
    </row>
    <row r="59" spans="1:7" ht="15" customHeight="1" x14ac:dyDescent="0.25">
      <c r="A59" s="114"/>
      <c r="B59" s="109"/>
      <c r="C59" s="110">
        <f t="shared" si="2"/>
        <v>0</v>
      </c>
      <c r="D59" s="111">
        <f t="shared" si="3"/>
        <v>100</v>
      </c>
      <c r="E59" s="112"/>
      <c r="F59" s="112"/>
      <c r="G59" s="112"/>
    </row>
    <row r="60" spans="1:7" ht="15" customHeight="1" x14ac:dyDescent="0.25">
      <c r="A60" s="114"/>
      <c r="B60" s="109"/>
      <c r="C60" s="110">
        <f t="shared" si="2"/>
        <v>0</v>
      </c>
      <c r="D60" s="111">
        <f t="shared" si="3"/>
        <v>100</v>
      </c>
      <c r="E60" s="112"/>
      <c r="F60" s="112"/>
      <c r="G60" s="112"/>
    </row>
    <row r="61" spans="1:7" ht="15" customHeight="1" x14ac:dyDescent="0.25">
      <c r="A61" s="114"/>
      <c r="B61" s="109"/>
      <c r="C61" s="110">
        <f t="shared" si="2"/>
        <v>0</v>
      </c>
      <c r="D61" s="111">
        <f t="shared" si="3"/>
        <v>100</v>
      </c>
      <c r="E61" s="112"/>
      <c r="F61" s="112"/>
      <c r="G61" s="112"/>
    </row>
    <row r="62" spans="1:7" ht="15" customHeight="1" x14ac:dyDescent="0.25">
      <c r="A62" s="114"/>
      <c r="B62" s="109"/>
      <c r="C62" s="110">
        <f t="shared" si="2"/>
        <v>0</v>
      </c>
      <c r="D62" s="111">
        <f t="shared" si="3"/>
        <v>100</v>
      </c>
      <c r="E62" s="112"/>
      <c r="F62" s="112"/>
      <c r="G62" s="112"/>
    </row>
    <row r="63" spans="1:7" ht="15" customHeight="1" x14ac:dyDescent="0.25">
      <c r="A63" s="114"/>
      <c r="B63" s="109"/>
      <c r="C63" s="110">
        <f t="shared" si="2"/>
        <v>0</v>
      </c>
      <c r="D63" s="111">
        <f t="shared" si="3"/>
        <v>100</v>
      </c>
      <c r="E63" s="112"/>
      <c r="F63" s="112"/>
      <c r="G63" s="112"/>
    </row>
    <row r="64" spans="1:7" ht="15" customHeight="1" x14ac:dyDescent="0.25">
      <c r="A64" s="114"/>
      <c r="B64" s="109"/>
      <c r="C64" s="110">
        <f t="shared" si="2"/>
        <v>0</v>
      </c>
      <c r="D64" s="111">
        <f t="shared" si="3"/>
        <v>100</v>
      </c>
      <c r="E64" s="112"/>
      <c r="F64" s="112"/>
      <c r="G64" s="112"/>
    </row>
    <row r="65" spans="1:7" ht="15" customHeight="1" x14ac:dyDescent="0.25">
      <c r="A65" s="114"/>
      <c r="B65" s="109"/>
      <c r="C65" s="110">
        <f t="shared" si="2"/>
        <v>0</v>
      </c>
      <c r="D65" s="111">
        <f t="shared" si="3"/>
        <v>100</v>
      </c>
      <c r="E65" s="112"/>
      <c r="F65" s="112"/>
      <c r="G65" s="112"/>
    </row>
    <row r="66" spans="1:7" ht="15" customHeight="1" x14ac:dyDescent="0.25">
      <c r="A66" s="114"/>
      <c r="B66" s="109"/>
      <c r="C66" s="110">
        <f t="shared" ref="C66:C97" si="4">B66/$G$1</f>
        <v>0</v>
      </c>
      <c r="D66" s="111">
        <f t="shared" ref="D66:D97" si="5">ROUND(100-(B66/$G$1*100),1)</f>
        <v>100</v>
      </c>
      <c r="E66" s="112"/>
      <c r="F66" s="112"/>
      <c r="G66" s="112"/>
    </row>
    <row r="67" spans="1:7" ht="15" customHeight="1" x14ac:dyDescent="0.25">
      <c r="A67" s="114"/>
      <c r="B67" s="109"/>
      <c r="C67" s="110">
        <f t="shared" si="4"/>
        <v>0</v>
      </c>
      <c r="D67" s="111">
        <f t="shared" si="5"/>
        <v>100</v>
      </c>
      <c r="E67" s="112"/>
      <c r="F67" s="112"/>
      <c r="G67" s="112"/>
    </row>
    <row r="68" spans="1:7" ht="15" customHeight="1" x14ac:dyDescent="0.25">
      <c r="A68" s="114"/>
      <c r="B68" s="109"/>
      <c r="C68" s="110">
        <f t="shared" si="4"/>
        <v>0</v>
      </c>
      <c r="D68" s="111">
        <f t="shared" si="5"/>
        <v>100</v>
      </c>
      <c r="E68" s="112"/>
      <c r="F68" s="112"/>
      <c r="G68" s="112"/>
    </row>
    <row r="69" spans="1:7" ht="15" customHeight="1" x14ac:dyDescent="0.25">
      <c r="A69" s="114"/>
      <c r="B69" s="109"/>
      <c r="C69" s="110">
        <f t="shared" si="4"/>
        <v>0</v>
      </c>
      <c r="D69" s="111">
        <f t="shared" si="5"/>
        <v>100</v>
      </c>
      <c r="E69" s="112"/>
      <c r="F69" s="112"/>
      <c r="G69" s="112"/>
    </row>
    <row r="70" spans="1:7" ht="15" customHeight="1" x14ac:dyDescent="0.25">
      <c r="A70" s="114"/>
      <c r="B70" s="109"/>
      <c r="C70" s="110">
        <f t="shared" si="4"/>
        <v>0</v>
      </c>
      <c r="D70" s="111">
        <f t="shared" si="5"/>
        <v>100</v>
      </c>
      <c r="E70" s="112"/>
      <c r="F70" s="112"/>
      <c r="G70" s="112"/>
    </row>
    <row r="71" spans="1:7" ht="15" customHeight="1" x14ac:dyDescent="0.25">
      <c r="A71" s="114"/>
      <c r="B71" s="109"/>
      <c r="C71" s="110">
        <f t="shared" si="4"/>
        <v>0</v>
      </c>
      <c r="D71" s="111">
        <f t="shared" si="5"/>
        <v>100</v>
      </c>
      <c r="E71" s="112"/>
      <c r="F71" s="112"/>
      <c r="G71" s="112"/>
    </row>
    <row r="72" spans="1:7" ht="15" customHeight="1" x14ac:dyDescent="0.25">
      <c r="A72" s="114"/>
      <c r="B72" s="109"/>
      <c r="C72" s="110">
        <f t="shared" si="4"/>
        <v>0</v>
      </c>
      <c r="D72" s="111">
        <f t="shared" si="5"/>
        <v>100</v>
      </c>
      <c r="E72" s="112"/>
      <c r="F72" s="112"/>
      <c r="G72" s="112"/>
    </row>
    <row r="73" spans="1:7" ht="15" customHeight="1" x14ac:dyDescent="0.25">
      <c r="A73" s="114"/>
      <c r="B73" s="109"/>
      <c r="C73" s="110">
        <f t="shared" si="4"/>
        <v>0</v>
      </c>
      <c r="D73" s="111">
        <f t="shared" si="5"/>
        <v>100</v>
      </c>
      <c r="E73" s="112"/>
      <c r="F73" s="112"/>
      <c r="G73" s="112"/>
    </row>
    <row r="74" spans="1:7" ht="15" customHeight="1" x14ac:dyDescent="0.25">
      <c r="A74" s="114"/>
      <c r="B74" s="109"/>
      <c r="C74" s="110">
        <f t="shared" si="4"/>
        <v>0</v>
      </c>
      <c r="D74" s="111">
        <f t="shared" si="5"/>
        <v>100</v>
      </c>
      <c r="E74" s="112"/>
      <c r="F74" s="112"/>
      <c r="G74" s="112"/>
    </row>
    <row r="75" spans="1:7" ht="15" customHeight="1" x14ac:dyDescent="0.25">
      <c r="A75" s="114"/>
      <c r="B75" s="109"/>
      <c r="C75" s="110">
        <f t="shared" si="4"/>
        <v>0</v>
      </c>
      <c r="D75" s="111">
        <f t="shared" si="5"/>
        <v>100</v>
      </c>
      <c r="E75" s="112"/>
      <c r="F75" s="112"/>
      <c r="G75" s="112"/>
    </row>
    <row r="76" spans="1:7" ht="15" customHeight="1" x14ac:dyDescent="0.25">
      <c r="A76" s="114"/>
      <c r="B76" s="109"/>
      <c r="C76" s="110">
        <f t="shared" si="4"/>
        <v>0</v>
      </c>
      <c r="D76" s="111">
        <f t="shared" si="5"/>
        <v>100</v>
      </c>
      <c r="E76" s="112"/>
      <c r="F76" s="112"/>
      <c r="G76" s="112"/>
    </row>
    <row r="77" spans="1:7" ht="15" customHeight="1" x14ac:dyDescent="0.25">
      <c r="A77" s="114"/>
      <c r="B77" s="109"/>
      <c r="C77" s="110">
        <f t="shared" si="4"/>
        <v>0</v>
      </c>
      <c r="D77" s="111">
        <f t="shared" si="5"/>
        <v>100</v>
      </c>
      <c r="E77" s="112"/>
      <c r="F77" s="112"/>
      <c r="G77" s="112"/>
    </row>
    <row r="78" spans="1:7" ht="15" customHeight="1" x14ac:dyDescent="0.25">
      <c r="A78" s="114"/>
      <c r="B78" s="109"/>
      <c r="C78" s="110">
        <f t="shared" si="4"/>
        <v>0</v>
      </c>
      <c r="D78" s="111">
        <f t="shared" si="5"/>
        <v>100</v>
      </c>
      <c r="E78" s="112"/>
      <c r="F78" s="112"/>
      <c r="G78" s="112"/>
    </row>
    <row r="79" spans="1:7" ht="15" customHeight="1" x14ac:dyDescent="0.25">
      <c r="A79" s="114"/>
      <c r="B79" s="109"/>
      <c r="C79" s="110">
        <f t="shared" si="4"/>
        <v>0</v>
      </c>
      <c r="D79" s="111">
        <f t="shared" si="5"/>
        <v>100</v>
      </c>
      <c r="E79" s="112"/>
      <c r="F79" s="112"/>
      <c r="G79" s="112"/>
    </row>
    <row r="80" spans="1:7" ht="15" customHeight="1" x14ac:dyDescent="0.25">
      <c r="A80" s="114"/>
      <c r="B80" s="109"/>
      <c r="C80" s="110">
        <f t="shared" si="4"/>
        <v>0</v>
      </c>
      <c r="D80" s="111">
        <f t="shared" si="5"/>
        <v>100</v>
      </c>
      <c r="E80" s="112"/>
      <c r="F80" s="112"/>
      <c r="G80" s="112"/>
    </row>
    <row r="81" spans="1:7" ht="15" customHeight="1" x14ac:dyDescent="0.25">
      <c r="A81" s="114"/>
      <c r="B81" s="109"/>
      <c r="C81" s="110">
        <f t="shared" si="4"/>
        <v>0</v>
      </c>
      <c r="D81" s="111">
        <f t="shared" si="5"/>
        <v>100</v>
      </c>
      <c r="E81" s="112"/>
      <c r="F81" s="112"/>
      <c r="G81" s="112"/>
    </row>
    <row r="82" spans="1:7" ht="15" customHeight="1" x14ac:dyDescent="0.25">
      <c r="A82" s="114"/>
      <c r="B82" s="109"/>
      <c r="C82" s="110">
        <f t="shared" si="4"/>
        <v>0</v>
      </c>
      <c r="D82" s="111">
        <f t="shared" si="5"/>
        <v>100</v>
      </c>
      <c r="E82" s="112"/>
      <c r="F82" s="112"/>
      <c r="G82" s="112"/>
    </row>
    <row r="83" spans="1:7" ht="15" customHeight="1" x14ac:dyDescent="0.25">
      <c r="A83" s="114"/>
      <c r="B83" s="109"/>
      <c r="C83" s="110">
        <f t="shared" si="4"/>
        <v>0</v>
      </c>
      <c r="D83" s="111">
        <f t="shared" si="5"/>
        <v>100</v>
      </c>
      <c r="E83" s="112"/>
      <c r="F83" s="112"/>
      <c r="G83" s="112"/>
    </row>
    <row r="84" spans="1:7" ht="15" customHeight="1" x14ac:dyDescent="0.25">
      <c r="A84" s="114"/>
      <c r="B84" s="109"/>
      <c r="C84" s="110">
        <f t="shared" si="4"/>
        <v>0</v>
      </c>
      <c r="D84" s="111">
        <f t="shared" si="5"/>
        <v>100</v>
      </c>
      <c r="E84" s="112"/>
      <c r="F84" s="112"/>
      <c r="G84" s="112"/>
    </row>
    <row r="85" spans="1:7" ht="15" customHeight="1" x14ac:dyDescent="0.25">
      <c r="A85" s="114"/>
      <c r="B85" s="109"/>
      <c r="C85" s="110">
        <f t="shared" si="4"/>
        <v>0</v>
      </c>
      <c r="D85" s="111">
        <f t="shared" si="5"/>
        <v>100</v>
      </c>
      <c r="E85" s="112"/>
      <c r="F85" s="112"/>
      <c r="G85" s="112"/>
    </row>
    <row r="86" spans="1:7" ht="15" customHeight="1" x14ac:dyDescent="0.25">
      <c r="A86" s="114"/>
      <c r="B86" s="109"/>
      <c r="C86" s="110">
        <f t="shared" si="4"/>
        <v>0</v>
      </c>
      <c r="D86" s="111">
        <f t="shared" si="5"/>
        <v>100</v>
      </c>
      <c r="E86" s="112"/>
      <c r="F86" s="112"/>
      <c r="G86" s="112"/>
    </row>
    <row r="87" spans="1:7" ht="15" customHeight="1" x14ac:dyDescent="0.25">
      <c r="A87" s="114"/>
      <c r="B87" s="109"/>
      <c r="C87" s="110">
        <f t="shared" si="4"/>
        <v>0</v>
      </c>
      <c r="D87" s="111">
        <f t="shared" si="5"/>
        <v>100</v>
      </c>
      <c r="E87" s="112"/>
      <c r="F87" s="112"/>
      <c r="G87" s="112"/>
    </row>
    <row r="88" spans="1:7" ht="15" customHeight="1" x14ac:dyDescent="0.25">
      <c r="A88" s="114"/>
      <c r="B88" s="109"/>
      <c r="C88" s="110">
        <f t="shared" si="4"/>
        <v>0</v>
      </c>
      <c r="D88" s="111">
        <f t="shared" si="5"/>
        <v>100</v>
      </c>
      <c r="E88" s="112"/>
      <c r="F88" s="112"/>
      <c r="G88" s="112"/>
    </row>
    <row r="89" spans="1:7" ht="15" customHeight="1" x14ac:dyDescent="0.25">
      <c r="A89" s="114"/>
      <c r="B89" s="109"/>
      <c r="C89" s="110">
        <f t="shared" si="4"/>
        <v>0</v>
      </c>
      <c r="D89" s="111">
        <f t="shared" si="5"/>
        <v>100</v>
      </c>
      <c r="E89" s="112"/>
      <c r="F89" s="112"/>
      <c r="G89" s="112"/>
    </row>
    <row r="90" spans="1:7" ht="15" customHeight="1" x14ac:dyDescent="0.25">
      <c r="A90" s="114"/>
      <c r="B90" s="109"/>
      <c r="C90" s="110">
        <f t="shared" si="4"/>
        <v>0</v>
      </c>
      <c r="D90" s="111">
        <f t="shared" si="5"/>
        <v>100</v>
      </c>
      <c r="E90" s="112"/>
      <c r="F90" s="112"/>
      <c r="G90" s="112"/>
    </row>
    <row r="91" spans="1:7" ht="15" customHeight="1" x14ac:dyDescent="0.25">
      <c r="A91" s="114"/>
      <c r="B91" s="109"/>
      <c r="C91" s="110">
        <f t="shared" si="4"/>
        <v>0</v>
      </c>
      <c r="D91" s="111">
        <f t="shared" si="5"/>
        <v>100</v>
      </c>
      <c r="E91" s="112"/>
      <c r="F91" s="112"/>
      <c r="G91" s="112"/>
    </row>
    <row r="92" spans="1:7" ht="15" customHeight="1" x14ac:dyDescent="0.25">
      <c r="A92" s="114"/>
      <c r="B92" s="109"/>
      <c r="C92" s="110">
        <f t="shared" si="4"/>
        <v>0</v>
      </c>
      <c r="D92" s="111">
        <f t="shared" si="5"/>
        <v>100</v>
      </c>
      <c r="E92" s="112"/>
      <c r="F92" s="112"/>
      <c r="G92" s="112"/>
    </row>
    <row r="93" spans="1:7" ht="15" customHeight="1" x14ac:dyDescent="0.25">
      <c r="A93" s="114"/>
      <c r="B93" s="109"/>
      <c r="C93" s="110">
        <f t="shared" si="4"/>
        <v>0</v>
      </c>
      <c r="D93" s="111">
        <f t="shared" si="5"/>
        <v>100</v>
      </c>
      <c r="E93" s="112"/>
      <c r="F93" s="112"/>
      <c r="G93" s="112"/>
    </row>
    <row r="94" spans="1:7" ht="15" customHeight="1" x14ac:dyDescent="0.25">
      <c r="A94" s="114"/>
      <c r="B94" s="109"/>
      <c r="C94" s="110">
        <f t="shared" si="4"/>
        <v>0</v>
      </c>
      <c r="D94" s="111">
        <f t="shared" si="5"/>
        <v>100</v>
      </c>
      <c r="E94" s="112"/>
      <c r="F94" s="112"/>
      <c r="G94" s="112"/>
    </row>
    <row r="95" spans="1:7" ht="15" customHeight="1" x14ac:dyDescent="0.25">
      <c r="A95" s="114"/>
      <c r="B95" s="109"/>
      <c r="C95" s="110">
        <f t="shared" si="4"/>
        <v>0</v>
      </c>
      <c r="D95" s="111">
        <f t="shared" si="5"/>
        <v>100</v>
      </c>
      <c r="E95" s="112"/>
      <c r="F95" s="112"/>
      <c r="G95" s="112"/>
    </row>
    <row r="96" spans="1:7" ht="15" customHeight="1" x14ac:dyDescent="0.25">
      <c r="A96" s="114"/>
      <c r="B96" s="109"/>
      <c r="C96" s="110">
        <f t="shared" si="4"/>
        <v>0</v>
      </c>
      <c r="D96" s="111">
        <f t="shared" si="5"/>
        <v>100</v>
      </c>
      <c r="E96" s="112"/>
      <c r="F96" s="112"/>
      <c r="G96" s="112"/>
    </row>
    <row r="97" spans="1:7" ht="15" customHeight="1" x14ac:dyDescent="0.25">
      <c r="A97" s="114"/>
      <c r="B97" s="109"/>
      <c r="C97" s="110">
        <f t="shared" si="4"/>
        <v>0</v>
      </c>
      <c r="D97" s="111">
        <f t="shared" si="5"/>
        <v>100</v>
      </c>
      <c r="E97" s="112"/>
      <c r="F97" s="112"/>
      <c r="G97" s="112"/>
    </row>
    <row r="98" spans="1:7" ht="15" customHeight="1" x14ac:dyDescent="0.25">
      <c r="A98" s="114"/>
      <c r="B98" s="109"/>
      <c r="C98" s="110">
        <f t="shared" ref="C98:C120" si="6">B98/$G$1</f>
        <v>0</v>
      </c>
      <c r="D98" s="111">
        <f t="shared" ref="D98:D120" si="7">ROUND(100-(B98/$G$1*100),1)</f>
        <v>100</v>
      </c>
      <c r="E98" s="112"/>
      <c r="F98" s="112"/>
      <c r="G98" s="112"/>
    </row>
    <row r="99" spans="1:7" ht="15" customHeight="1" x14ac:dyDescent="0.25">
      <c r="A99" s="114"/>
      <c r="B99" s="109"/>
      <c r="C99" s="110">
        <f t="shared" si="6"/>
        <v>0</v>
      </c>
      <c r="D99" s="111">
        <f t="shared" si="7"/>
        <v>100</v>
      </c>
      <c r="E99" s="112"/>
      <c r="F99" s="112"/>
      <c r="G99" s="112"/>
    </row>
    <row r="100" spans="1:7" ht="15" customHeight="1" x14ac:dyDescent="0.25">
      <c r="A100" s="114"/>
      <c r="B100" s="109"/>
      <c r="C100" s="110">
        <f t="shared" si="6"/>
        <v>0</v>
      </c>
      <c r="D100" s="111">
        <f t="shared" si="7"/>
        <v>100</v>
      </c>
      <c r="E100" s="112"/>
      <c r="F100" s="112"/>
      <c r="G100" s="112"/>
    </row>
    <row r="101" spans="1:7" ht="15" customHeight="1" x14ac:dyDescent="0.25">
      <c r="A101" s="114"/>
      <c r="B101" s="109"/>
      <c r="C101" s="110">
        <f t="shared" si="6"/>
        <v>0</v>
      </c>
      <c r="D101" s="111">
        <f t="shared" si="7"/>
        <v>100</v>
      </c>
      <c r="E101" s="112"/>
      <c r="F101" s="112"/>
      <c r="G101" s="112"/>
    </row>
    <row r="102" spans="1:7" ht="15" customHeight="1" x14ac:dyDescent="0.25">
      <c r="A102" s="114"/>
      <c r="B102" s="109"/>
      <c r="C102" s="110">
        <f t="shared" si="6"/>
        <v>0</v>
      </c>
      <c r="D102" s="111">
        <f t="shared" si="7"/>
        <v>100</v>
      </c>
      <c r="E102" s="112"/>
      <c r="F102" s="112"/>
      <c r="G102" s="112"/>
    </row>
    <row r="103" spans="1:7" ht="15" customHeight="1" x14ac:dyDescent="0.25">
      <c r="A103" s="114"/>
      <c r="B103" s="109"/>
      <c r="C103" s="110">
        <f t="shared" si="6"/>
        <v>0</v>
      </c>
      <c r="D103" s="111">
        <f t="shared" si="7"/>
        <v>100</v>
      </c>
      <c r="E103" s="112"/>
      <c r="F103" s="112"/>
      <c r="G103" s="112"/>
    </row>
    <row r="104" spans="1:7" ht="15" customHeight="1" x14ac:dyDescent="0.25">
      <c r="A104" s="114"/>
      <c r="B104" s="109"/>
      <c r="C104" s="110">
        <f t="shared" si="6"/>
        <v>0</v>
      </c>
      <c r="D104" s="111">
        <f t="shared" si="7"/>
        <v>100</v>
      </c>
      <c r="E104" s="112"/>
      <c r="F104" s="112"/>
      <c r="G104" s="112"/>
    </row>
    <row r="105" spans="1:7" ht="15" customHeight="1" x14ac:dyDescent="0.25">
      <c r="A105" s="114"/>
      <c r="B105" s="109"/>
      <c r="C105" s="110">
        <f t="shared" si="6"/>
        <v>0</v>
      </c>
      <c r="D105" s="111">
        <f t="shared" si="7"/>
        <v>100</v>
      </c>
      <c r="E105" s="112"/>
      <c r="F105" s="112"/>
      <c r="G105" s="112"/>
    </row>
    <row r="106" spans="1:7" ht="15" customHeight="1" x14ac:dyDescent="0.25">
      <c r="A106" s="114"/>
      <c r="B106" s="109"/>
      <c r="C106" s="110">
        <f t="shared" si="6"/>
        <v>0</v>
      </c>
      <c r="D106" s="111">
        <f t="shared" si="7"/>
        <v>100</v>
      </c>
      <c r="E106" s="112"/>
      <c r="F106" s="112"/>
      <c r="G106" s="112"/>
    </row>
    <row r="107" spans="1:7" ht="15" customHeight="1" x14ac:dyDescent="0.25">
      <c r="A107" s="114"/>
      <c r="B107" s="109"/>
      <c r="C107" s="110">
        <f t="shared" si="6"/>
        <v>0</v>
      </c>
      <c r="D107" s="111">
        <f t="shared" si="7"/>
        <v>100</v>
      </c>
      <c r="E107" s="112"/>
      <c r="F107" s="112"/>
      <c r="G107" s="112"/>
    </row>
    <row r="108" spans="1:7" ht="15" customHeight="1" x14ac:dyDescent="0.25">
      <c r="A108" s="114"/>
      <c r="B108" s="109"/>
      <c r="C108" s="110">
        <f t="shared" si="6"/>
        <v>0</v>
      </c>
      <c r="D108" s="111">
        <f t="shared" si="7"/>
        <v>100</v>
      </c>
      <c r="E108" s="112"/>
      <c r="F108" s="112"/>
      <c r="G108" s="112"/>
    </row>
    <row r="109" spans="1:7" ht="15" customHeight="1" x14ac:dyDescent="0.25">
      <c r="A109" s="114"/>
      <c r="B109" s="109"/>
      <c r="C109" s="110">
        <f t="shared" si="6"/>
        <v>0</v>
      </c>
      <c r="D109" s="111">
        <f t="shared" si="7"/>
        <v>100</v>
      </c>
      <c r="E109" s="112"/>
      <c r="F109" s="112"/>
      <c r="G109" s="112"/>
    </row>
    <row r="110" spans="1:7" ht="15" customHeight="1" x14ac:dyDescent="0.25">
      <c r="A110" s="114"/>
      <c r="B110" s="109"/>
      <c r="C110" s="110">
        <f t="shared" si="6"/>
        <v>0</v>
      </c>
      <c r="D110" s="111">
        <f t="shared" si="7"/>
        <v>100</v>
      </c>
      <c r="E110" s="112"/>
      <c r="F110" s="112"/>
      <c r="G110" s="112"/>
    </row>
    <row r="111" spans="1:7" ht="15" customHeight="1" x14ac:dyDescent="0.25">
      <c r="A111" s="114"/>
      <c r="B111" s="109"/>
      <c r="C111" s="110">
        <f t="shared" si="6"/>
        <v>0</v>
      </c>
      <c r="D111" s="111">
        <f t="shared" si="7"/>
        <v>100</v>
      </c>
      <c r="E111" s="112"/>
      <c r="F111" s="112"/>
      <c r="G111" s="112"/>
    </row>
    <row r="112" spans="1:7" ht="15" customHeight="1" x14ac:dyDescent="0.25">
      <c r="A112" s="114"/>
      <c r="B112" s="109"/>
      <c r="C112" s="110">
        <f t="shared" si="6"/>
        <v>0</v>
      </c>
      <c r="D112" s="111">
        <f t="shared" si="7"/>
        <v>100</v>
      </c>
      <c r="E112" s="112"/>
      <c r="F112" s="112"/>
      <c r="G112" s="112"/>
    </row>
    <row r="113" spans="1:7" ht="15" customHeight="1" x14ac:dyDescent="0.25">
      <c r="A113" s="114"/>
      <c r="B113" s="109"/>
      <c r="C113" s="110">
        <f t="shared" si="6"/>
        <v>0</v>
      </c>
      <c r="D113" s="111">
        <f t="shared" si="7"/>
        <v>100</v>
      </c>
      <c r="E113" s="112"/>
      <c r="F113" s="112"/>
      <c r="G113" s="112"/>
    </row>
    <row r="114" spans="1:7" ht="15" customHeight="1" x14ac:dyDescent="0.25">
      <c r="A114" s="114"/>
      <c r="B114" s="109"/>
      <c r="C114" s="110">
        <f t="shared" si="6"/>
        <v>0</v>
      </c>
      <c r="D114" s="111">
        <f t="shared" si="7"/>
        <v>100</v>
      </c>
      <c r="E114" s="112"/>
      <c r="F114" s="112"/>
      <c r="G114" s="112"/>
    </row>
    <row r="115" spans="1:7" ht="15" customHeight="1" x14ac:dyDescent="0.25">
      <c r="A115" s="114"/>
      <c r="B115" s="109"/>
      <c r="C115" s="110">
        <f t="shared" si="6"/>
        <v>0</v>
      </c>
      <c r="D115" s="111">
        <f t="shared" si="7"/>
        <v>100</v>
      </c>
      <c r="E115" s="112"/>
      <c r="F115" s="112"/>
      <c r="G115" s="112"/>
    </row>
    <row r="116" spans="1:7" ht="15" customHeight="1" x14ac:dyDescent="0.25">
      <c r="A116" s="114"/>
      <c r="B116" s="109"/>
      <c r="C116" s="110">
        <f t="shared" si="6"/>
        <v>0</v>
      </c>
      <c r="D116" s="111">
        <f t="shared" si="7"/>
        <v>100</v>
      </c>
      <c r="E116" s="112"/>
      <c r="F116" s="112"/>
      <c r="G116" s="112"/>
    </row>
    <row r="117" spans="1:7" ht="15" customHeight="1" x14ac:dyDescent="0.25">
      <c r="A117" s="114"/>
      <c r="B117" s="109"/>
      <c r="C117" s="110">
        <f t="shared" si="6"/>
        <v>0</v>
      </c>
      <c r="D117" s="111">
        <f t="shared" si="7"/>
        <v>100</v>
      </c>
      <c r="E117" s="112"/>
      <c r="F117" s="112"/>
      <c r="G117" s="112"/>
    </row>
    <row r="118" spans="1:7" ht="15" customHeight="1" x14ac:dyDescent="0.25">
      <c r="A118" s="114"/>
      <c r="B118" s="109"/>
      <c r="C118" s="110">
        <f t="shared" si="6"/>
        <v>0</v>
      </c>
      <c r="D118" s="111">
        <f t="shared" si="7"/>
        <v>100</v>
      </c>
      <c r="E118" s="112"/>
      <c r="F118" s="112"/>
      <c r="G118" s="112"/>
    </row>
    <row r="119" spans="1:7" ht="15" customHeight="1" x14ac:dyDescent="0.25">
      <c r="A119" s="114"/>
      <c r="B119" s="109"/>
      <c r="C119" s="110">
        <f t="shared" si="6"/>
        <v>0</v>
      </c>
      <c r="D119" s="111">
        <f t="shared" si="7"/>
        <v>100</v>
      </c>
      <c r="E119" s="112"/>
      <c r="F119" s="112"/>
      <c r="G119" s="112"/>
    </row>
    <row r="120" spans="1:7" ht="15" customHeight="1" x14ac:dyDescent="0.25">
      <c r="A120" s="115"/>
      <c r="B120" s="116"/>
      <c r="C120" s="110">
        <f t="shared" si="6"/>
        <v>0</v>
      </c>
      <c r="D120" s="111">
        <f t="shared" si="7"/>
        <v>100</v>
      </c>
      <c r="E120" s="112"/>
      <c r="F120" s="112"/>
      <c r="G120" s="112"/>
    </row>
  </sheetData>
  <pageMargins left="0.7" right="0.7" top="0.75" bottom="0.75" header="0.3" footer="0.3"/>
  <pageSetup orientation="portrait"/>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0"/>
  <sheetViews>
    <sheetView showGridLines="0" workbookViewId="0"/>
  </sheetViews>
  <sheetFormatPr defaultColWidth="8.85546875" defaultRowHeight="15" customHeight="1" x14ac:dyDescent="0.25"/>
  <cols>
    <col min="1" max="4" width="13.7109375" style="117" customWidth="1"/>
    <col min="5" max="256" width="8.85546875" style="117" customWidth="1"/>
  </cols>
  <sheetData>
    <row r="1" spans="1:5" ht="15" customHeight="1" x14ac:dyDescent="0.25">
      <c r="A1" s="103" t="s">
        <v>547</v>
      </c>
      <c r="B1" s="103" t="s">
        <v>597</v>
      </c>
      <c r="C1" s="103" t="s">
        <v>551</v>
      </c>
      <c r="D1" s="104" t="s">
        <v>553</v>
      </c>
      <c r="E1" s="112"/>
    </row>
    <row r="2" spans="1:5" ht="15" customHeight="1" x14ac:dyDescent="0.25">
      <c r="A2" s="118">
        <v>8</v>
      </c>
      <c r="B2" s="119">
        <v>4</v>
      </c>
      <c r="C2" s="119">
        <v>12</v>
      </c>
      <c r="D2" s="120">
        <f t="shared" ref="D2:D33" si="0">IF(B2="E","E",IF(B2="R","R",SUM(B2:C2)))</f>
        <v>16</v>
      </c>
      <c r="E2" s="112"/>
    </row>
    <row r="3" spans="1:5" ht="15" customHeight="1" x14ac:dyDescent="0.25">
      <c r="A3" s="118">
        <v>38</v>
      </c>
      <c r="B3" s="119">
        <v>4</v>
      </c>
      <c r="C3" s="119">
        <v>6</v>
      </c>
      <c r="D3" s="120">
        <f t="shared" si="0"/>
        <v>10</v>
      </c>
      <c r="E3" s="112"/>
    </row>
    <row r="4" spans="1:5" ht="15" customHeight="1" x14ac:dyDescent="0.25">
      <c r="A4" s="118">
        <v>68</v>
      </c>
      <c r="B4" s="119">
        <v>0</v>
      </c>
      <c r="C4" s="119">
        <v>0</v>
      </c>
      <c r="D4" s="120">
        <f t="shared" si="0"/>
        <v>0</v>
      </c>
      <c r="E4" s="112"/>
    </row>
    <row r="5" spans="1:5" ht="15" customHeight="1" x14ac:dyDescent="0.25">
      <c r="A5" s="118">
        <v>9</v>
      </c>
      <c r="B5" s="119">
        <v>0</v>
      </c>
      <c r="C5" s="119">
        <v>0</v>
      </c>
      <c r="D5" s="120">
        <f t="shared" si="0"/>
        <v>0</v>
      </c>
      <c r="E5" s="112"/>
    </row>
    <row r="6" spans="1:5" ht="15" customHeight="1" x14ac:dyDescent="0.25">
      <c r="A6" s="118">
        <v>39</v>
      </c>
      <c r="B6" s="119">
        <v>4</v>
      </c>
      <c r="C6" s="119">
        <v>0</v>
      </c>
      <c r="D6" s="120">
        <f t="shared" si="0"/>
        <v>4</v>
      </c>
      <c r="E6" s="112"/>
    </row>
    <row r="7" spans="1:5" ht="15" customHeight="1" x14ac:dyDescent="0.25">
      <c r="A7" s="118">
        <v>69</v>
      </c>
      <c r="B7" s="119">
        <v>0</v>
      </c>
      <c r="C7" s="119">
        <v>0</v>
      </c>
      <c r="D7" s="120">
        <f t="shared" si="0"/>
        <v>0</v>
      </c>
      <c r="E7" s="112"/>
    </row>
    <row r="8" spans="1:5" ht="15" customHeight="1" x14ac:dyDescent="0.25">
      <c r="A8" s="118">
        <v>10</v>
      </c>
      <c r="B8" s="119">
        <v>0</v>
      </c>
      <c r="C8" s="119">
        <v>0</v>
      </c>
      <c r="D8" s="120">
        <f t="shared" si="0"/>
        <v>0</v>
      </c>
      <c r="E8" s="112"/>
    </row>
    <row r="9" spans="1:5" ht="15" customHeight="1" x14ac:dyDescent="0.25">
      <c r="A9" s="118">
        <v>40</v>
      </c>
      <c r="B9" s="119">
        <v>44</v>
      </c>
      <c r="C9" s="119">
        <v>0</v>
      </c>
      <c r="D9" s="120">
        <f t="shared" si="0"/>
        <v>44</v>
      </c>
      <c r="E9" s="112"/>
    </row>
    <row r="10" spans="1:5" ht="15" customHeight="1" x14ac:dyDescent="0.25">
      <c r="A10" s="118">
        <v>11</v>
      </c>
      <c r="B10" s="119">
        <v>0</v>
      </c>
      <c r="C10" s="119">
        <v>0</v>
      </c>
      <c r="D10" s="120">
        <f t="shared" si="0"/>
        <v>0</v>
      </c>
      <c r="E10" s="112"/>
    </row>
    <row r="11" spans="1:5" ht="15" customHeight="1" x14ac:dyDescent="0.25">
      <c r="A11" s="118">
        <v>41</v>
      </c>
      <c r="B11" s="119">
        <v>0</v>
      </c>
      <c r="C11" s="119">
        <v>0</v>
      </c>
      <c r="D11" s="120">
        <f t="shared" si="0"/>
        <v>0</v>
      </c>
      <c r="E11" s="112"/>
    </row>
    <row r="12" spans="1:5" ht="15" customHeight="1" x14ac:dyDescent="0.25">
      <c r="A12" s="118">
        <v>12</v>
      </c>
      <c r="B12" s="119">
        <v>0</v>
      </c>
      <c r="C12" s="119">
        <v>0</v>
      </c>
      <c r="D12" s="120">
        <f t="shared" si="0"/>
        <v>0</v>
      </c>
      <c r="E12" s="112"/>
    </row>
    <row r="13" spans="1:5" ht="15" customHeight="1" x14ac:dyDescent="0.25">
      <c r="A13" s="118">
        <v>71</v>
      </c>
      <c r="B13" s="119">
        <v>4</v>
      </c>
      <c r="C13" s="119">
        <v>0</v>
      </c>
      <c r="D13" s="120">
        <f t="shared" si="0"/>
        <v>4</v>
      </c>
      <c r="E13" s="112"/>
    </row>
    <row r="14" spans="1:5" ht="15" customHeight="1" x14ac:dyDescent="0.25">
      <c r="A14" s="118">
        <v>42</v>
      </c>
      <c r="B14" s="119">
        <v>0</v>
      </c>
      <c r="C14" s="119">
        <v>0</v>
      </c>
      <c r="D14" s="120">
        <f t="shared" si="0"/>
        <v>0</v>
      </c>
      <c r="E14" s="112"/>
    </row>
    <row r="15" spans="1:5" ht="15" customHeight="1" x14ac:dyDescent="0.25">
      <c r="A15" s="118">
        <v>72</v>
      </c>
      <c r="B15" s="119">
        <v>8</v>
      </c>
      <c r="C15" s="119">
        <v>0</v>
      </c>
      <c r="D15" s="120">
        <f t="shared" si="0"/>
        <v>8</v>
      </c>
      <c r="E15" s="112"/>
    </row>
    <row r="16" spans="1:5" ht="15" customHeight="1" x14ac:dyDescent="0.25">
      <c r="A16" s="118">
        <v>61</v>
      </c>
      <c r="B16" s="119">
        <v>4</v>
      </c>
      <c r="C16" s="119">
        <v>0</v>
      </c>
      <c r="D16" s="120">
        <f t="shared" si="0"/>
        <v>4</v>
      </c>
      <c r="E16" s="112"/>
    </row>
    <row r="17" spans="1:5" ht="15" customHeight="1" x14ac:dyDescent="0.25">
      <c r="A17" s="118">
        <v>13</v>
      </c>
      <c r="B17" s="119">
        <v>0</v>
      </c>
      <c r="C17" s="119">
        <v>0</v>
      </c>
      <c r="D17" s="120">
        <f t="shared" si="0"/>
        <v>0</v>
      </c>
      <c r="E17" s="112"/>
    </row>
    <row r="18" spans="1:5" ht="15" customHeight="1" x14ac:dyDescent="0.25">
      <c r="A18" s="118">
        <v>43</v>
      </c>
      <c r="B18" s="119">
        <v>0</v>
      </c>
      <c r="C18" s="119">
        <v>0</v>
      </c>
      <c r="D18" s="120">
        <f t="shared" si="0"/>
        <v>0</v>
      </c>
      <c r="E18" s="112"/>
    </row>
    <row r="19" spans="1:5" ht="15" customHeight="1" x14ac:dyDescent="0.25">
      <c r="A19" s="118">
        <v>73</v>
      </c>
      <c r="B19" s="121" t="s">
        <v>560</v>
      </c>
      <c r="C19" s="119">
        <v>0</v>
      </c>
      <c r="D19" s="122" t="str">
        <f t="shared" si="0"/>
        <v>E</v>
      </c>
      <c r="E19" s="112"/>
    </row>
    <row r="20" spans="1:5" ht="15" customHeight="1" x14ac:dyDescent="0.25">
      <c r="A20" s="118">
        <v>14</v>
      </c>
      <c r="B20" s="119">
        <v>0</v>
      </c>
      <c r="C20" s="119">
        <v>0</v>
      </c>
      <c r="D20" s="120">
        <f t="shared" si="0"/>
        <v>0</v>
      </c>
      <c r="E20" s="112"/>
    </row>
    <row r="21" spans="1:5" ht="15" customHeight="1" x14ac:dyDescent="0.25">
      <c r="A21" s="118">
        <v>44</v>
      </c>
      <c r="B21" s="119">
        <v>8</v>
      </c>
      <c r="C21" s="119">
        <v>0</v>
      </c>
      <c r="D21" s="120">
        <f t="shared" si="0"/>
        <v>8</v>
      </c>
      <c r="E21" s="112"/>
    </row>
    <row r="22" spans="1:5" ht="15" customHeight="1" x14ac:dyDescent="0.25">
      <c r="A22" s="118">
        <v>74</v>
      </c>
      <c r="B22" s="119">
        <v>0</v>
      </c>
      <c r="C22" s="119">
        <v>0</v>
      </c>
      <c r="D22" s="120">
        <f t="shared" si="0"/>
        <v>0</v>
      </c>
      <c r="E22" s="112"/>
    </row>
    <row r="23" spans="1:5" ht="15" customHeight="1" x14ac:dyDescent="0.25">
      <c r="A23" s="118">
        <v>15</v>
      </c>
      <c r="B23" s="121" t="s">
        <v>560</v>
      </c>
      <c r="C23" s="119">
        <v>0</v>
      </c>
      <c r="D23" s="122" t="str">
        <f t="shared" si="0"/>
        <v>E</v>
      </c>
      <c r="E23" s="112"/>
    </row>
    <row r="24" spans="1:5" ht="15" customHeight="1" x14ac:dyDescent="0.25">
      <c r="A24" s="118">
        <v>45</v>
      </c>
      <c r="B24" s="121" t="s">
        <v>560</v>
      </c>
      <c r="C24" s="119">
        <v>0</v>
      </c>
      <c r="D24" s="122" t="str">
        <f t="shared" si="0"/>
        <v>E</v>
      </c>
      <c r="E24" s="112"/>
    </row>
    <row r="25" spans="1:5" ht="15" customHeight="1" x14ac:dyDescent="0.25">
      <c r="A25" s="118">
        <v>70</v>
      </c>
      <c r="B25" s="119">
        <v>0</v>
      </c>
      <c r="C25" s="119">
        <v>0</v>
      </c>
      <c r="D25" s="120">
        <f t="shared" si="0"/>
        <v>0</v>
      </c>
      <c r="E25" s="112"/>
    </row>
    <row r="26" spans="1:5" ht="15" customHeight="1" x14ac:dyDescent="0.25">
      <c r="A26" s="118">
        <v>75</v>
      </c>
      <c r="B26" s="119">
        <v>0</v>
      </c>
      <c r="C26" s="119">
        <v>0</v>
      </c>
      <c r="D26" s="120">
        <f t="shared" si="0"/>
        <v>0</v>
      </c>
      <c r="E26" s="112"/>
    </row>
    <row r="27" spans="1:5" ht="15" customHeight="1" x14ac:dyDescent="0.25">
      <c r="A27" s="118">
        <v>16</v>
      </c>
      <c r="B27" s="119">
        <v>0</v>
      </c>
      <c r="C27" s="119">
        <v>0</v>
      </c>
      <c r="D27" s="120">
        <f t="shared" si="0"/>
        <v>0</v>
      </c>
      <c r="E27" s="112"/>
    </row>
    <row r="28" spans="1:5" ht="15" customHeight="1" x14ac:dyDescent="0.25">
      <c r="A28" s="118">
        <v>76</v>
      </c>
      <c r="B28" s="119">
        <v>0</v>
      </c>
      <c r="C28" s="119">
        <v>0</v>
      </c>
      <c r="D28" s="120">
        <f t="shared" si="0"/>
        <v>0</v>
      </c>
      <c r="E28" s="112"/>
    </row>
    <row r="29" spans="1:5" ht="15" customHeight="1" x14ac:dyDescent="0.25">
      <c r="A29" s="118">
        <v>17</v>
      </c>
      <c r="B29" s="119">
        <v>12</v>
      </c>
      <c r="C29" s="119">
        <v>5</v>
      </c>
      <c r="D29" s="120">
        <f t="shared" si="0"/>
        <v>17</v>
      </c>
      <c r="E29" s="112"/>
    </row>
    <row r="30" spans="1:5" ht="15" customHeight="1" x14ac:dyDescent="0.25">
      <c r="A30" s="118">
        <v>46</v>
      </c>
      <c r="B30" s="119">
        <v>4</v>
      </c>
      <c r="C30" s="119">
        <v>0</v>
      </c>
      <c r="D30" s="120">
        <f t="shared" si="0"/>
        <v>4</v>
      </c>
      <c r="E30" s="112"/>
    </row>
    <row r="31" spans="1:5" ht="15" customHeight="1" x14ac:dyDescent="0.25">
      <c r="A31" s="118">
        <v>18</v>
      </c>
      <c r="B31" s="119">
        <v>0</v>
      </c>
      <c r="C31" s="119">
        <v>0</v>
      </c>
      <c r="D31" s="120">
        <f t="shared" si="0"/>
        <v>0</v>
      </c>
      <c r="E31" s="112"/>
    </row>
    <row r="32" spans="1:5" ht="15" customHeight="1" x14ac:dyDescent="0.25">
      <c r="A32" s="118">
        <v>48</v>
      </c>
      <c r="B32" s="119">
        <v>8</v>
      </c>
      <c r="C32" s="119">
        <v>0</v>
      </c>
      <c r="D32" s="120">
        <f t="shared" si="0"/>
        <v>8</v>
      </c>
      <c r="E32" s="112"/>
    </row>
    <row r="33" spans="1:5" ht="15" customHeight="1" x14ac:dyDescent="0.25">
      <c r="A33" s="118">
        <v>78</v>
      </c>
      <c r="B33" s="119">
        <v>0</v>
      </c>
      <c r="C33" s="119">
        <v>0</v>
      </c>
      <c r="D33" s="120">
        <f t="shared" si="0"/>
        <v>0</v>
      </c>
      <c r="E33" s="112"/>
    </row>
    <row r="34" spans="1:5" ht="15" customHeight="1" x14ac:dyDescent="0.25">
      <c r="A34" s="118">
        <v>31</v>
      </c>
      <c r="B34" s="119">
        <v>0</v>
      </c>
      <c r="C34" s="119">
        <v>0</v>
      </c>
      <c r="D34" s="120">
        <f t="shared" ref="D34:D65" si="1">IF(B34="E","E",IF(B34="R","R",SUM(B34:C34)))</f>
        <v>0</v>
      </c>
      <c r="E34" s="112"/>
    </row>
    <row r="35" spans="1:5" ht="15" customHeight="1" x14ac:dyDescent="0.25">
      <c r="A35" s="118">
        <v>2</v>
      </c>
      <c r="B35" s="119">
        <v>0</v>
      </c>
      <c r="C35" s="119">
        <v>0</v>
      </c>
      <c r="D35" s="120">
        <f t="shared" si="1"/>
        <v>0</v>
      </c>
      <c r="E35" s="112"/>
    </row>
    <row r="36" spans="1:5" ht="15" customHeight="1" x14ac:dyDescent="0.25">
      <c r="A36" s="118">
        <v>32</v>
      </c>
      <c r="B36" s="119">
        <v>8</v>
      </c>
      <c r="C36" s="119">
        <v>0</v>
      </c>
      <c r="D36" s="120">
        <f t="shared" si="1"/>
        <v>8</v>
      </c>
      <c r="E36" s="112"/>
    </row>
    <row r="37" spans="1:5" ht="15" customHeight="1" x14ac:dyDescent="0.25">
      <c r="A37" s="118">
        <v>62</v>
      </c>
      <c r="B37" s="119">
        <v>4</v>
      </c>
      <c r="C37" s="119">
        <v>0</v>
      </c>
      <c r="D37" s="120">
        <f t="shared" si="1"/>
        <v>4</v>
      </c>
      <c r="E37" s="112"/>
    </row>
    <row r="38" spans="1:5" ht="15" customHeight="1" x14ac:dyDescent="0.25">
      <c r="A38" s="118">
        <v>3</v>
      </c>
      <c r="B38" s="119">
        <v>8</v>
      </c>
      <c r="C38" s="119">
        <v>0</v>
      </c>
      <c r="D38" s="120">
        <f t="shared" si="1"/>
        <v>8</v>
      </c>
      <c r="E38" s="112"/>
    </row>
    <row r="39" spans="1:5" ht="15" customHeight="1" x14ac:dyDescent="0.25">
      <c r="A39" s="118">
        <v>33</v>
      </c>
      <c r="B39" s="119">
        <v>0</v>
      </c>
      <c r="C39" s="119">
        <v>0</v>
      </c>
      <c r="D39" s="120">
        <f t="shared" si="1"/>
        <v>0</v>
      </c>
      <c r="E39" s="112"/>
    </row>
    <row r="40" spans="1:5" ht="15" customHeight="1" x14ac:dyDescent="0.25">
      <c r="A40" s="118">
        <v>4</v>
      </c>
      <c r="B40" s="119">
        <v>8</v>
      </c>
      <c r="C40" s="119">
        <v>0</v>
      </c>
      <c r="D40" s="120">
        <f t="shared" si="1"/>
        <v>8</v>
      </c>
      <c r="E40" s="112"/>
    </row>
    <row r="41" spans="1:5" ht="15" customHeight="1" x14ac:dyDescent="0.25">
      <c r="A41" s="118">
        <v>64</v>
      </c>
      <c r="B41" s="119">
        <v>0</v>
      </c>
      <c r="C41" s="119">
        <v>0</v>
      </c>
      <c r="D41" s="120">
        <f t="shared" si="1"/>
        <v>0</v>
      </c>
      <c r="E41" s="112"/>
    </row>
    <row r="42" spans="1:5" ht="15" customHeight="1" x14ac:dyDescent="0.25">
      <c r="A42" s="118">
        <v>5</v>
      </c>
      <c r="B42" s="119">
        <v>0</v>
      </c>
      <c r="C42" s="119">
        <v>0</v>
      </c>
      <c r="D42" s="120">
        <f t="shared" si="1"/>
        <v>0</v>
      </c>
      <c r="E42" s="112"/>
    </row>
    <row r="43" spans="1:5" ht="15" customHeight="1" x14ac:dyDescent="0.25">
      <c r="A43" s="118">
        <v>35</v>
      </c>
      <c r="B43" s="119">
        <v>8</v>
      </c>
      <c r="C43" s="119">
        <v>0</v>
      </c>
      <c r="D43" s="120">
        <f t="shared" si="1"/>
        <v>8</v>
      </c>
      <c r="E43" s="112"/>
    </row>
    <row r="44" spans="1:5" ht="15" customHeight="1" x14ac:dyDescent="0.25">
      <c r="A44" s="118">
        <v>65</v>
      </c>
      <c r="B44" s="119">
        <v>12</v>
      </c>
      <c r="C44" s="119">
        <v>0</v>
      </c>
      <c r="D44" s="120">
        <f t="shared" si="1"/>
        <v>12</v>
      </c>
      <c r="E44" s="112"/>
    </row>
    <row r="45" spans="1:5" ht="15" customHeight="1" x14ac:dyDescent="0.25">
      <c r="A45" s="118">
        <v>6</v>
      </c>
      <c r="B45" s="119">
        <v>0</v>
      </c>
      <c r="C45" s="119">
        <v>0</v>
      </c>
      <c r="D45" s="120">
        <f t="shared" si="1"/>
        <v>0</v>
      </c>
      <c r="E45" s="112"/>
    </row>
    <row r="46" spans="1:5" ht="15" customHeight="1" x14ac:dyDescent="0.25">
      <c r="A46" s="118">
        <v>36</v>
      </c>
      <c r="B46" s="119">
        <v>0</v>
      </c>
      <c r="C46" s="119">
        <v>0</v>
      </c>
      <c r="D46" s="120">
        <f t="shared" si="1"/>
        <v>0</v>
      </c>
      <c r="E46" s="112"/>
    </row>
    <row r="47" spans="1:5" ht="15" customHeight="1" x14ac:dyDescent="0.25">
      <c r="A47" s="118">
        <v>66</v>
      </c>
      <c r="B47" s="119">
        <v>0</v>
      </c>
      <c r="C47" s="119">
        <v>0</v>
      </c>
      <c r="D47" s="120">
        <f t="shared" si="1"/>
        <v>0</v>
      </c>
      <c r="E47" s="112"/>
    </row>
    <row r="48" spans="1:5" ht="15" customHeight="1" x14ac:dyDescent="0.25">
      <c r="A48" s="118">
        <v>7</v>
      </c>
      <c r="B48" s="119">
        <v>0</v>
      </c>
      <c r="C48" s="119">
        <v>0</v>
      </c>
      <c r="D48" s="120">
        <f t="shared" si="1"/>
        <v>0</v>
      </c>
      <c r="E48" s="112"/>
    </row>
    <row r="49" spans="1:5" ht="15" customHeight="1" x14ac:dyDescent="0.25">
      <c r="A49" s="118">
        <v>37</v>
      </c>
      <c r="B49" s="119">
        <v>0</v>
      </c>
      <c r="C49" s="119">
        <v>0</v>
      </c>
      <c r="D49" s="120">
        <f t="shared" si="1"/>
        <v>0</v>
      </c>
      <c r="E49" s="112"/>
    </row>
    <row r="50" spans="1:5" ht="15" customHeight="1" x14ac:dyDescent="0.25">
      <c r="A50" s="118">
        <v>19</v>
      </c>
      <c r="B50" s="121" t="s">
        <v>556</v>
      </c>
      <c r="C50" s="119">
        <v>0</v>
      </c>
      <c r="D50" s="122" t="str">
        <f t="shared" si="1"/>
        <v>E</v>
      </c>
      <c r="E50" s="112"/>
    </row>
    <row r="51" spans="1:5" ht="15" customHeight="1" x14ac:dyDescent="0.25">
      <c r="A51" s="118">
        <v>77</v>
      </c>
      <c r="B51" s="119">
        <v>0</v>
      </c>
      <c r="C51" s="119">
        <v>0</v>
      </c>
      <c r="D51" s="120">
        <f t="shared" si="1"/>
        <v>0</v>
      </c>
      <c r="E51" s="112"/>
    </row>
    <row r="52" spans="1:5" ht="15" customHeight="1" x14ac:dyDescent="0.25">
      <c r="A52" s="118">
        <v>49</v>
      </c>
      <c r="B52" s="119">
        <v>8</v>
      </c>
      <c r="C52" s="119">
        <v>0</v>
      </c>
      <c r="D52" s="120">
        <f t="shared" si="1"/>
        <v>8</v>
      </c>
      <c r="E52" s="112"/>
    </row>
    <row r="53" spans="1:5" ht="15" customHeight="1" x14ac:dyDescent="0.25">
      <c r="A53" s="118">
        <v>79</v>
      </c>
      <c r="B53" s="119">
        <v>0</v>
      </c>
      <c r="C53" s="119">
        <v>0</v>
      </c>
      <c r="D53" s="120">
        <f t="shared" si="1"/>
        <v>0</v>
      </c>
      <c r="E53" s="112"/>
    </row>
    <row r="54" spans="1:5" ht="15" customHeight="1" x14ac:dyDescent="0.25">
      <c r="A54" s="118">
        <v>20</v>
      </c>
      <c r="B54" s="119">
        <v>12</v>
      </c>
      <c r="C54" s="119">
        <v>0</v>
      </c>
      <c r="D54" s="120">
        <f t="shared" si="1"/>
        <v>12</v>
      </c>
      <c r="E54" s="112"/>
    </row>
    <row r="55" spans="1:5" ht="15" customHeight="1" x14ac:dyDescent="0.25">
      <c r="A55" s="118">
        <v>50</v>
      </c>
      <c r="B55" s="119">
        <v>4</v>
      </c>
      <c r="C55" s="119">
        <v>0</v>
      </c>
      <c r="D55" s="120">
        <f t="shared" si="1"/>
        <v>4</v>
      </c>
      <c r="E55" s="112"/>
    </row>
    <row r="56" spans="1:5" ht="15" customHeight="1" x14ac:dyDescent="0.25">
      <c r="A56" s="118">
        <v>80</v>
      </c>
      <c r="B56" s="119">
        <v>0</v>
      </c>
      <c r="C56" s="119">
        <v>0</v>
      </c>
      <c r="D56" s="120">
        <f t="shared" si="1"/>
        <v>0</v>
      </c>
      <c r="E56" s="112"/>
    </row>
    <row r="57" spans="1:5" ht="15" customHeight="1" x14ac:dyDescent="0.25">
      <c r="A57" s="118">
        <v>81</v>
      </c>
      <c r="B57" s="119">
        <v>4</v>
      </c>
      <c r="C57" s="119">
        <v>0</v>
      </c>
      <c r="D57" s="120">
        <f t="shared" si="1"/>
        <v>4</v>
      </c>
      <c r="E57" s="112"/>
    </row>
    <row r="58" spans="1:5" ht="15" customHeight="1" x14ac:dyDescent="0.25">
      <c r="A58" s="118">
        <v>21</v>
      </c>
      <c r="B58" s="119">
        <v>0</v>
      </c>
      <c r="C58" s="119">
        <v>0</v>
      </c>
      <c r="D58" s="120">
        <f t="shared" si="1"/>
        <v>0</v>
      </c>
      <c r="E58" s="112"/>
    </row>
    <row r="59" spans="1:5" ht="15" customHeight="1" x14ac:dyDescent="0.25">
      <c r="A59" s="118">
        <v>82</v>
      </c>
      <c r="B59" s="119">
        <v>0</v>
      </c>
      <c r="C59" s="119">
        <v>0</v>
      </c>
      <c r="D59" s="120">
        <f t="shared" si="1"/>
        <v>0</v>
      </c>
      <c r="E59" s="112"/>
    </row>
    <row r="60" spans="1:5" ht="15" customHeight="1" x14ac:dyDescent="0.25">
      <c r="A60" s="118">
        <v>51</v>
      </c>
      <c r="B60" s="119">
        <v>0</v>
      </c>
      <c r="C60" s="119">
        <v>0</v>
      </c>
      <c r="D60" s="120">
        <f t="shared" si="1"/>
        <v>0</v>
      </c>
      <c r="E60" s="112"/>
    </row>
    <row r="61" spans="1:5" ht="15" customHeight="1" x14ac:dyDescent="0.25">
      <c r="A61" s="118">
        <v>54</v>
      </c>
      <c r="B61" s="119">
        <v>4</v>
      </c>
      <c r="C61" s="119">
        <v>0</v>
      </c>
      <c r="D61" s="120">
        <f t="shared" si="1"/>
        <v>4</v>
      </c>
      <c r="E61" s="112"/>
    </row>
    <row r="62" spans="1:5" ht="15" customHeight="1" x14ac:dyDescent="0.25">
      <c r="A62" s="118">
        <v>22</v>
      </c>
      <c r="B62" s="119">
        <v>0</v>
      </c>
      <c r="C62" s="119">
        <v>0</v>
      </c>
      <c r="D62" s="120">
        <f t="shared" si="1"/>
        <v>0</v>
      </c>
      <c r="E62" s="112"/>
    </row>
    <row r="63" spans="1:5" ht="15" customHeight="1" x14ac:dyDescent="0.25">
      <c r="A63" s="118">
        <v>53</v>
      </c>
      <c r="B63" s="119">
        <v>4</v>
      </c>
      <c r="C63" s="119">
        <v>2</v>
      </c>
      <c r="D63" s="120">
        <f t="shared" si="1"/>
        <v>6</v>
      </c>
      <c r="E63" s="112"/>
    </row>
    <row r="64" spans="1:5" ht="15" customHeight="1" x14ac:dyDescent="0.25">
      <c r="A64" s="118">
        <v>84</v>
      </c>
      <c r="B64" s="119">
        <v>0</v>
      </c>
      <c r="C64" s="119">
        <v>0</v>
      </c>
      <c r="D64" s="120">
        <f t="shared" si="1"/>
        <v>0</v>
      </c>
      <c r="E64" s="112"/>
    </row>
    <row r="65" spans="1:5" ht="15" customHeight="1" x14ac:dyDescent="0.25">
      <c r="A65" s="118">
        <v>55</v>
      </c>
      <c r="B65" s="119">
        <v>0</v>
      </c>
      <c r="C65" s="119">
        <v>0</v>
      </c>
      <c r="D65" s="120">
        <f t="shared" si="1"/>
        <v>0</v>
      </c>
      <c r="E65" s="112"/>
    </row>
    <row r="66" spans="1:5" ht="15" customHeight="1" x14ac:dyDescent="0.25">
      <c r="A66" s="118">
        <v>85</v>
      </c>
      <c r="B66" s="119">
        <v>8</v>
      </c>
      <c r="C66" s="119">
        <v>10</v>
      </c>
      <c r="D66" s="120">
        <f t="shared" ref="D66:D97" si="2">IF(B66="E","E",IF(B66="R","R",SUM(B66:C66)))</f>
        <v>18</v>
      </c>
      <c r="E66" s="112"/>
    </row>
    <row r="67" spans="1:5" ht="15" customHeight="1" x14ac:dyDescent="0.25">
      <c r="A67" s="118">
        <v>63</v>
      </c>
      <c r="B67" s="119">
        <v>4</v>
      </c>
      <c r="C67" s="119">
        <v>0</v>
      </c>
      <c r="D67" s="120">
        <f t="shared" si="2"/>
        <v>4</v>
      </c>
      <c r="E67" s="112"/>
    </row>
    <row r="68" spans="1:5" ht="15" customHeight="1" x14ac:dyDescent="0.25">
      <c r="A68" s="118">
        <v>89</v>
      </c>
      <c r="B68" s="119">
        <v>0</v>
      </c>
      <c r="C68" s="119">
        <v>0</v>
      </c>
      <c r="D68" s="120">
        <f t="shared" si="2"/>
        <v>0</v>
      </c>
      <c r="E68" s="112"/>
    </row>
    <row r="69" spans="1:5" ht="15" customHeight="1" x14ac:dyDescent="0.25">
      <c r="A69" s="118">
        <v>26</v>
      </c>
      <c r="B69" s="119">
        <v>0</v>
      </c>
      <c r="C69" s="119">
        <v>0</v>
      </c>
      <c r="D69" s="120">
        <f t="shared" si="2"/>
        <v>0</v>
      </c>
      <c r="E69" s="112"/>
    </row>
    <row r="70" spans="1:5" ht="15" customHeight="1" x14ac:dyDescent="0.25">
      <c r="A70" s="118">
        <v>87</v>
      </c>
      <c r="B70" s="119">
        <v>0</v>
      </c>
      <c r="C70" s="119">
        <v>0</v>
      </c>
      <c r="D70" s="120">
        <f t="shared" si="2"/>
        <v>0</v>
      </c>
      <c r="E70" s="112"/>
    </row>
    <row r="71" spans="1:5" ht="15" customHeight="1" x14ac:dyDescent="0.25">
      <c r="A71" s="118">
        <v>29</v>
      </c>
      <c r="B71" s="119">
        <v>0</v>
      </c>
      <c r="C71" s="119">
        <v>0</v>
      </c>
      <c r="D71" s="120">
        <f t="shared" si="2"/>
        <v>0</v>
      </c>
      <c r="E71" s="112"/>
    </row>
    <row r="72" spans="1:5" ht="15" customHeight="1" x14ac:dyDescent="0.25">
      <c r="A72" s="118">
        <v>90</v>
      </c>
      <c r="B72" s="119">
        <v>4</v>
      </c>
      <c r="C72" s="119">
        <v>0</v>
      </c>
      <c r="D72" s="120">
        <f t="shared" si="2"/>
        <v>4</v>
      </c>
      <c r="E72" s="112"/>
    </row>
    <row r="73" spans="1:5" ht="15" customHeight="1" x14ac:dyDescent="0.25">
      <c r="A73" s="118">
        <v>28</v>
      </c>
      <c r="B73" s="119">
        <v>0</v>
      </c>
      <c r="C73" s="119">
        <v>0</v>
      </c>
      <c r="D73" s="120">
        <f t="shared" si="2"/>
        <v>0</v>
      </c>
      <c r="E73" s="112"/>
    </row>
    <row r="74" spans="1:5" ht="15" customHeight="1" x14ac:dyDescent="0.25">
      <c r="A74" s="118">
        <v>59</v>
      </c>
      <c r="B74" s="119">
        <v>0</v>
      </c>
      <c r="C74" s="119">
        <v>0</v>
      </c>
      <c r="D74" s="120">
        <f t="shared" si="2"/>
        <v>0</v>
      </c>
      <c r="E74" s="112"/>
    </row>
    <row r="75" spans="1:5" ht="15" customHeight="1" x14ac:dyDescent="0.25">
      <c r="A75" s="118">
        <v>58</v>
      </c>
      <c r="B75" s="119">
        <v>4</v>
      </c>
      <c r="C75" s="119">
        <v>0</v>
      </c>
      <c r="D75" s="120">
        <f t="shared" si="2"/>
        <v>4</v>
      </c>
      <c r="E75" s="112"/>
    </row>
    <row r="76" spans="1:5" ht="15" customHeight="1" x14ac:dyDescent="0.25">
      <c r="A76" s="118">
        <v>86</v>
      </c>
      <c r="B76" s="119">
        <v>4</v>
      </c>
      <c r="C76" s="119">
        <v>0</v>
      </c>
      <c r="D76" s="120">
        <f t="shared" si="2"/>
        <v>4</v>
      </c>
      <c r="E76" s="112"/>
    </row>
    <row r="77" spans="1:5" ht="15" customHeight="1" x14ac:dyDescent="0.25">
      <c r="A77" s="118">
        <v>93</v>
      </c>
      <c r="B77" s="119">
        <v>4</v>
      </c>
      <c r="C77" s="119">
        <v>0</v>
      </c>
      <c r="D77" s="120">
        <f t="shared" si="2"/>
        <v>4</v>
      </c>
      <c r="E77" s="112"/>
    </row>
    <row r="78" spans="1:5" ht="15" customHeight="1" x14ac:dyDescent="0.25">
      <c r="A78" s="118">
        <v>91</v>
      </c>
      <c r="B78" s="119">
        <v>0</v>
      </c>
      <c r="C78" s="119">
        <v>0</v>
      </c>
      <c r="D78" s="120">
        <f t="shared" si="2"/>
        <v>0</v>
      </c>
      <c r="E78" s="112"/>
    </row>
    <row r="79" spans="1:5" ht="15" customHeight="1" x14ac:dyDescent="0.25">
      <c r="A79" s="118">
        <v>92</v>
      </c>
      <c r="B79" s="119">
        <v>0</v>
      </c>
      <c r="C79" s="119">
        <v>0</v>
      </c>
      <c r="D79" s="120">
        <f t="shared" si="2"/>
        <v>0</v>
      </c>
      <c r="E79" s="112"/>
    </row>
    <row r="80" spans="1:5" ht="15" customHeight="1" x14ac:dyDescent="0.25">
      <c r="A80" s="118">
        <v>94</v>
      </c>
      <c r="B80" s="119">
        <v>0</v>
      </c>
      <c r="C80" s="119">
        <v>0</v>
      </c>
      <c r="D80" s="120">
        <f t="shared" si="2"/>
        <v>0</v>
      </c>
      <c r="E80" s="112"/>
    </row>
    <row r="81" spans="1:5" ht="15" customHeight="1" x14ac:dyDescent="0.25">
      <c r="A81" s="118">
        <v>95</v>
      </c>
      <c r="B81" s="119">
        <v>0</v>
      </c>
      <c r="C81" s="119">
        <v>0</v>
      </c>
      <c r="D81" s="120">
        <f t="shared" si="2"/>
        <v>0</v>
      </c>
      <c r="E81" s="112"/>
    </row>
    <row r="82" spans="1:5" ht="15" customHeight="1" x14ac:dyDescent="0.25">
      <c r="A82" s="118">
        <v>8</v>
      </c>
      <c r="B82" s="119">
        <v>4</v>
      </c>
      <c r="C82" s="119">
        <v>12</v>
      </c>
      <c r="D82" s="120">
        <f t="shared" si="2"/>
        <v>16</v>
      </c>
      <c r="E82" s="112"/>
    </row>
    <row r="83" spans="1:5" ht="15" customHeight="1" x14ac:dyDescent="0.25">
      <c r="A83" s="118">
        <v>38</v>
      </c>
      <c r="B83" s="119">
        <v>4</v>
      </c>
      <c r="C83" s="119">
        <v>6</v>
      </c>
      <c r="D83" s="120">
        <f t="shared" si="2"/>
        <v>10</v>
      </c>
      <c r="E83" s="112"/>
    </row>
    <row r="84" spans="1:5" ht="15" customHeight="1" x14ac:dyDescent="0.25">
      <c r="A84" s="118">
        <v>68</v>
      </c>
      <c r="B84" s="119">
        <v>0</v>
      </c>
      <c r="C84" s="119">
        <v>0</v>
      </c>
      <c r="D84" s="120">
        <f t="shared" si="2"/>
        <v>0</v>
      </c>
      <c r="E84" s="112"/>
    </row>
    <row r="85" spans="1:5" ht="15" customHeight="1" x14ac:dyDescent="0.25">
      <c r="A85" s="118">
        <v>9</v>
      </c>
      <c r="B85" s="119">
        <v>0</v>
      </c>
      <c r="C85" s="119">
        <v>0</v>
      </c>
      <c r="D85" s="120">
        <f t="shared" si="2"/>
        <v>0</v>
      </c>
      <c r="E85" s="112"/>
    </row>
    <row r="86" spans="1:5" ht="15" customHeight="1" x14ac:dyDescent="0.25">
      <c r="A86" s="118">
        <v>39</v>
      </c>
      <c r="B86" s="119">
        <v>4</v>
      </c>
      <c r="C86" s="119">
        <v>0</v>
      </c>
      <c r="D86" s="120">
        <f t="shared" si="2"/>
        <v>4</v>
      </c>
      <c r="E86" s="112"/>
    </row>
    <row r="87" spans="1:5" ht="15" customHeight="1" x14ac:dyDescent="0.25">
      <c r="A87" s="118">
        <v>69</v>
      </c>
      <c r="B87" s="119">
        <v>0</v>
      </c>
      <c r="C87" s="119">
        <v>0</v>
      </c>
      <c r="D87" s="120">
        <f t="shared" si="2"/>
        <v>0</v>
      </c>
      <c r="E87" s="112"/>
    </row>
    <row r="88" spans="1:5" ht="15" customHeight="1" x14ac:dyDescent="0.25">
      <c r="A88" s="118">
        <v>10</v>
      </c>
      <c r="B88" s="119">
        <v>0</v>
      </c>
      <c r="C88" s="119">
        <v>0</v>
      </c>
      <c r="D88" s="120">
        <f t="shared" si="2"/>
        <v>0</v>
      </c>
      <c r="E88" s="112"/>
    </row>
    <row r="89" spans="1:5" ht="15" customHeight="1" x14ac:dyDescent="0.25">
      <c r="A89" s="118">
        <v>40</v>
      </c>
      <c r="B89" s="119">
        <v>4</v>
      </c>
      <c r="C89" s="119">
        <v>0</v>
      </c>
      <c r="D89" s="120">
        <f t="shared" si="2"/>
        <v>4</v>
      </c>
      <c r="E89" s="112"/>
    </row>
    <row r="90" spans="1:5" ht="15" customHeight="1" x14ac:dyDescent="0.25">
      <c r="A90" s="118">
        <v>11</v>
      </c>
      <c r="B90" s="119">
        <v>0</v>
      </c>
      <c r="C90" s="119">
        <v>0</v>
      </c>
      <c r="D90" s="120">
        <f t="shared" si="2"/>
        <v>0</v>
      </c>
      <c r="E90" s="112"/>
    </row>
    <row r="91" spans="1:5" ht="15" customHeight="1" x14ac:dyDescent="0.25">
      <c r="A91" s="118">
        <v>41</v>
      </c>
      <c r="B91" s="119">
        <v>0</v>
      </c>
      <c r="C91" s="119">
        <v>0</v>
      </c>
      <c r="D91" s="120">
        <f t="shared" si="2"/>
        <v>0</v>
      </c>
      <c r="E91" s="112"/>
    </row>
    <row r="92" spans="1:5" ht="15" customHeight="1" x14ac:dyDescent="0.25">
      <c r="A92" s="118">
        <v>12</v>
      </c>
      <c r="B92" s="119">
        <v>0</v>
      </c>
      <c r="C92" s="119">
        <v>0</v>
      </c>
      <c r="D92" s="120">
        <f t="shared" si="2"/>
        <v>0</v>
      </c>
      <c r="E92" s="112"/>
    </row>
    <row r="93" spans="1:5" ht="15" customHeight="1" x14ac:dyDescent="0.25">
      <c r="A93" s="118">
        <v>71</v>
      </c>
      <c r="B93" s="119">
        <v>4</v>
      </c>
      <c r="C93" s="119">
        <v>0</v>
      </c>
      <c r="D93" s="120">
        <f t="shared" si="2"/>
        <v>4</v>
      </c>
      <c r="E93" s="112"/>
    </row>
    <row r="94" spans="1:5" ht="15" customHeight="1" x14ac:dyDescent="0.25">
      <c r="A94" s="118">
        <v>42</v>
      </c>
      <c r="B94" s="119">
        <v>0</v>
      </c>
      <c r="C94" s="119">
        <v>0</v>
      </c>
      <c r="D94" s="120">
        <f t="shared" si="2"/>
        <v>0</v>
      </c>
      <c r="E94" s="112"/>
    </row>
    <row r="95" spans="1:5" ht="15" customHeight="1" x14ac:dyDescent="0.25">
      <c r="A95" s="118">
        <v>72</v>
      </c>
      <c r="B95" s="119">
        <v>8</v>
      </c>
      <c r="C95" s="119">
        <v>0</v>
      </c>
      <c r="D95" s="120">
        <f t="shared" si="2"/>
        <v>8</v>
      </c>
      <c r="E95" s="112"/>
    </row>
    <row r="96" spans="1:5" ht="15" customHeight="1" x14ac:dyDescent="0.25">
      <c r="A96" s="118">
        <v>61</v>
      </c>
      <c r="B96" s="119">
        <v>4</v>
      </c>
      <c r="C96" s="119">
        <v>0</v>
      </c>
      <c r="D96" s="120">
        <f t="shared" si="2"/>
        <v>4</v>
      </c>
      <c r="E96" s="112"/>
    </row>
    <row r="97" spans="1:5" ht="15" customHeight="1" x14ac:dyDescent="0.25">
      <c r="A97" s="118">
        <v>13</v>
      </c>
      <c r="B97" s="119">
        <v>0</v>
      </c>
      <c r="C97" s="119">
        <v>0</v>
      </c>
      <c r="D97" s="120">
        <f t="shared" si="2"/>
        <v>0</v>
      </c>
      <c r="E97" s="112"/>
    </row>
    <row r="98" spans="1:5" ht="15" customHeight="1" x14ac:dyDescent="0.25">
      <c r="A98" s="118"/>
      <c r="B98" s="119"/>
      <c r="C98" s="119"/>
      <c r="D98" s="120">
        <f t="shared" ref="D98:D100" si="3">IF(B98="E","E",IF(B98="R","R",SUM(B98:C98)))</f>
        <v>0</v>
      </c>
      <c r="E98" s="112"/>
    </row>
    <row r="99" spans="1:5" ht="15" customHeight="1" x14ac:dyDescent="0.25">
      <c r="A99" s="118"/>
      <c r="B99" s="119"/>
      <c r="C99" s="119"/>
      <c r="D99" s="120">
        <f t="shared" si="3"/>
        <v>0</v>
      </c>
      <c r="E99" s="112"/>
    </row>
    <row r="100" spans="1:5" ht="15" customHeight="1" x14ac:dyDescent="0.25">
      <c r="A100" s="123"/>
      <c r="B100" s="124"/>
      <c r="C100" s="124"/>
      <c r="D100" s="120">
        <f t="shared" si="3"/>
        <v>0</v>
      </c>
      <c r="E100" s="112"/>
    </row>
  </sheetData>
  <pageMargins left="0.7" right="0.7" top="0.75" bottom="0.75" header="0.3" footer="0.3"/>
  <pageSetup orientation="portrait"/>
  <headerFooter>
    <oddFooter>&amp;C&amp;"Helvetica Neue,Regular"&amp;12&amp;K000000&amp;P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0"/>
  <sheetViews>
    <sheetView showGridLines="0" workbookViewId="0"/>
  </sheetViews>
  <sheetFormatPr defaultColWidth="8.85546875" defaultRowHeight="15" customHeight="1" x14ac:dyDescent="0.25"/>
  <cols>
    <col min="1" max="2" width="14.140625" style="125" customWidth="1"/>
    <col min="3" max="256" width="8.85546875" style="125" customWidth="1"/>
  </cols>
  <sheetData>
    <row r="1" spans="1:5" ht="15" customHeight="1" x14ac:dyDescent="0.25">
      <c r="A1" s="103" t="s">
        <v>547</v>
      </c>
      <c r="B1" s="103" t="s">
        <v>552</v>
      </c>
      <c r="C1" s="112"/>
      <c r="D1" s="112"/>
      <c r="E1" s="112"/>
    </row>
    <row r="2" spans="1:5" ht="15" customHeight="1" x14ac:dyDescent="0.25">
      <c r="A2" s="118">
        <v>2</v>
      </c>
      <c r="B2" s="119">
        <v>20</v>
      </c>
      <c r="C2" s="126"/>
      <c r="D2" s="112"/>
      <c r="E2" s="112"/>
    </row>
    <row r="3" spans="1:5" ht="15" customHeight="1" x14ac:dyDescent="0.25">
      <c r="A3" s="118">
        <v>31</v>
      </c>
      <c r="B3" s="119">
        <v>0</v>
      </c>
      <c r="C3" s="126"/>
      <c r="D3" s="112"/>
      <c r="E3" s="112"/>
    </row>
    <row r="4" spans="1:5" ht="15" customHeight="1" x14ac:dyDescent="0.25">
      <c r="A4" s="118">
        <v>32</v>
      </c>
      <c r="B4" s="121" t="s">
        <v>560</v>
      </c>
      <c r="C4" s="126"/>
      <c r="D4" s="112"/>
      <c r="E4" s="112"/>
    </row>
    <row r="5" spans="1:5" ht="15" customHeight="1" x14ac:dyDescent="0.25">
      <c r="A5" s="118">
        <v>3</v>
      </c>
      <c r="B5" s="119">
        <v>0</v>
      </c>
      <c r="C5" s="126"/>
      <c r="D5" s="112"/>
      <c r="E5" s="112"/>
    </row>
    <row r="6" spans="1:5" ht="15" customHeight="1" x14ac:dyDescent="0.25">
      <c r="A6" s="118">
        <v>4</v>
      </c>
      <c r="B6" s="119">
        <v>0</v>
      </c>
      <c r="C6" s="126"/>
      <c r="D6" s="112"/>
      <c r="E6" s="112"/>
    </row>
    <row r="7" spans="1:5" ht="15" customHeight="1" x14ac:dyDescent="0.25">
      <c r="A7" s="118">
        <v>33</v>
      </c>
      <c r="B7" s="119">
        <v>0</v>
      </c>
      <c r="C7" s="126"/>
      <c r="D7" s="112"/>
      <c r="E7" s="112"/>
    </row>
    <row r="8" spans="1:5" ht="15" customHeight="1" x14ac:dyDescent="0.25">
      <c r="A8" s="118">
        <v>64</v>
      </c>
      <c r="B8" s="119">
        <v>0</v>
      </c>
      <c r="C8" s="126"/>
      <c r="D8" s="112"/>
      <c r="E8" s="112"/>
    </row>
    <row r="9" spans="1:5" ht="15" customHeight="1" x14ac:dyDescent="0.25">
      <c r="A9" s="118">
        <v>36</v>
      </c>
      <c r="B9" s="119">
        <v>20</v>
      </c>
      <c r="C9" s="126"/>
      <c r="D9" s="112"/>
      <c r="E9" s="112"/>
    </row>
    <row r="10" spans="1:5" ht="15" customHeight="1" x14ac:dyDescent="0.25">
      <c r="A10" s="118">
        <v>38</v>
      </c>
      <c r="B10" s="119">
        <v>0</v>
      </c>
      <c r="C10" s="126"/>
      <c r="D10" s="112"/>
      <c r="E10" s="112"/>
    </row>
    <row r="11" spans="1:5" ht="15" customHeight="1" x14ac:dyDescent="0.25">
      <c r="A11" s="118">
        <v>69</v>
      </c>
      <c r="B11" s="119">
        <v>20</v>
      </c>
      <c r="C11" s="126"/>
      <c r="D11" s="112"/>
      <c r="E11" s="112"/>
    </row>
    <row r="12" spans="1:5" ht="15" customHeight="1" x14ac:dyDescent="0.25">
      <c r="A12" s="118">
        <v>68</v>
      </c>
      <c r="B12" s="119">
        <v>0</v>
      </c>
      <c r="C12" s="126"/>
      <c r="D12" s="112"/>
      <c r="E12" s="112"/>
    </row>
    <row r="13" spans="1:5" ht="15" customHeight="1" x14ac:dyDescent="0.25">
      <c r="A13" s="118">
        <v>37</v>
      </c>
      <c r="B13" s="121" t="s">
        <v>560</v>
      </c>
      <c r="C13" s="126"/>
      <c r="D13" s="112"/>
      <c r="E13" s="112"/>
    </row>
    <row r="14" spans="1:5" ht="15" customHeight="1" x14ac:dyDescent="0.25">
      <c r="A14" s="118">
        <v>8</v>
      </c>
      <c r="B14" s="119">
        <v>0</v>
      </c>
      <c r="C14" s="126"/>
      <c r="D14" s="112"/>
      <c r="E14" s="112"/>
    </row>
    <row r="15" spans="1:5" ht="15" customHeight="1" x14ac:dyDescent="0.25">
      <c r="A15" s="118">
        <v>71</v>
      </c>
      <c r="B15" s="119">
        <v>0</v>
      </c>
      <c r="C15" s="126"/>
      <c r="D15" s="112"/>
      <c r="E15" s="112"/>
    </row>
    <row r="16" spans="1:5" ht="15" customHeight="1" x14ac:dyDescent="0.25">
      <c r="A16" s="118">
        <v>5</v>
      </c>
      <c r="B16" s="119">
        <v>0</v>
      </c>
      <c r="C16" s="126"/>
      <c r="D16" s="112"/>
      <c r="E16" s="112"/>
    </row>
    <row r="17" spans="1:5" ht="15" customHeight="1" x14ac:dyDescent="0.25">
      <c r="A17" s="118">
        <v>35</v>
      </c>
      <c r="B17" s="121" t="s">
        <v>560</v>
      </c>
      <c r="C17" s="126"/>
      <c r="D17" s="112"/>
      <c r="E17" s="112"/>
    </row>
    <row r="18" spans="1:5" ht="15" customHeight="1" x14ac:dyDescent="0.25">
      <c r="A18" s="118">
        <v>62</v>
      </c>
      <c r="B18" s="119">
        <v>0</v>
      </c>
      <c r="C18" s="126"/>
      <c r="D18" s="112"/>
      <c r="E18" s="112"/>
    </row>
    <row r="19" spans="1:5" ht="15" customHeight="1" x14ac:dyDescent="0.25">
      <c r="A19" s="118">
        <v>66</v>
      </c>
      <c r="B19" s="119">
        <v>55</v>
      </c>
      <c r="C19" s="126"/>
      <c r="D19" s="112"/>
      <c r="E19" s="112"/>
    </row>
    <row r="20" spans="1:5" ht="15" customHeight="1" x14ac:dyDescent="0.25">
      <c r="A20" s="118">
        <v>65</v>
      </c>
      <c r="B20" s="119">
        <v>0</v>
      </c>
      <c r="C20" s="126"/>
      <c r="D20" s="112"/>
      <c r="E20" s="112"/>
    </row>
    <row r="21" spans="1:5" ht="15" customHeight="1" x14ac:dyDescent="0.25">
      <c r="A21" s="118">
        <v>6</v>
      </c>
      <c r="B21" s="119">
        <v>40</v>
      </c>
      <c r="C21" s="126"/>
      <c r="D21" s="112"/>
      <c r="E21" s="112"/>
    </row>
    <row r="22" spans="1:5" ht="15" customHeight="1" x14ac:dyDescent="0.25">
      <c r="A22" s="118">
        <v>7</v>
      </c>
      <c r="B22" s="119">
        <v>0</v>
      </c>
      <c r="C22" s="126"/>
      <c r="D22" s="112"/>
      <c r="E22" s="112"/>
    </row>
    <row r="23" spans="1:5" ht="15" customHeight="1" x14ac:dyDescent="0.25">
      <c r="A23" s="118">
        <v>9</v>
      </c>
      <c r="B23" s="119">
        <v>0</v>
      </c>
      <c r="C23" s="126"/>
      <c r="D23" s="112"/>
      <c r="E23" s="112"/>
    </row>
    <row r="24" spans="1:5" ht="15" customHeight="1" x14ac:dyDescent="0.25">
      <c r="A24" s="118">
        <v>10</v>
      </c>
      <c r="B24" s="119">
        <v>0</v>
      </c>
      <c r="C24" s="126"/>
      <c r="D24" s="112"/>
      <c r="E24" s="112"/>
    </row>
    <row r="25" spans="1:5" ht="15" customHeight="1" x14ac:dyDescent="0.25">
      <c r="A25" s="118">
        <v>39</v>
      </c>
      <c r="B25" s="119">
        <v>0</v>
      </c>
      <c r="C25" s="126"/>
      <c r="D25" s="112"/>
      <c r="E25" s="112"/>
    </row>
    <row r="26" spans="1:5" ht="15" customHeight="1" x14ac:dyDescent="0.25">
      <c r="A26" s="118">
        <v>41</v>
      </c>
      <c r="B26" s="121" t="s">
        <v>556</v>
      </c>
      <c r="C26" s="126"/>
      <c r="D26" s="112"/>
      <c r="E26" s="112"/>
    </row>
    <row r="27" spans="1:5" ht="15" customHeight="1" x14ac:dyDescent="0.25">
      <c r="A27" s="118">
        <v>11</v>
      </c>
      <c r="B27" s="119">
        <v>0</v>
      </c>
      <c r="C27" s="126"/>
      <c r="D27" s="112"/>
      <c r="E27" s="112"/>
    </row>
    <row r="28" spans="1:5" ht="15" customHeight="1" x14ac:dyDescent="0.25">
      <c r="A28" s="118">
        <v>40</v>
      </c>
      <c r="B28" s="119">
        <v>0</v>
      </c>
      <c r="C28" s="126"/>
      <c r="D28" s="112"/>
      <c r="E28" s="112"/>
    </row>
    <row r="29" spans="1:5" ht="15" customHeight="1" x14ac:dyDescent="0.25">
      <c r="A29" s="118">
        <v>12</v>
      </c>
      <c r="B29" s="119">
        <v>0</v>
      </c>
      <c r="C29" s="126"/>
      <c r="D29" s="112"/>
      <c r="E29" s="112"/>
    </row>
    <row r="30" spans="1:5" ht="15" customHeight="1" x14ac:dyDescent="0.25">
      <c r="A30" s="118">
        <v>42</v>
      </c>
      <c r="B30" s="119">
        <v>60</v>
      </c>
      <c r="C30" s="126"/>
      <c r="D30" s="112"/>
      <c r="E30" s="112"/>
    </row>
    <row r="31" spans="1:5" ht="15" customHeight="1" x14ac:dyDescent="0.25">
      <c r="A31" s="118">
        <v>72</v>
      </c>
      <c r="B31" s="119">
        <v>0</v>
      </c>
      <c r="C31" s="126"/>
      <c r="D31" s="112"/>
      <c r="E31" s="112"/>
    </row>
    <row r="32" spans="1:5" ht="15" customHeight="1" x14ac:dyDescent="0.25">
      <c r="A32" s="118">
        <v>43</v>
      </c>
      <c r="B32" s="119">
        <v>0</v>
      </c>
      <c r="C32" s="126"/>
      <c r="D32" s="112"/>
      <c r="E32" s="112"/>
    </row>
    <row r="33" spans="1:5" ht="15" customHeight="1" x14ac:dyDescent="0.25">
      <c r="A33" s="118">
        <v>13</v>
      </c>
      <c r="B33" s="119">
        <v>0</v>
      </c>
      <c r="C33" s="126"/>
      <c r="D33" s="112"/>
      <c r="E33" s="112"/>
    </row>
    <row r="34" spans="1:5" ht="15" customHeight="1" x14ac:dyDescent="0.25">
      <c r="A34" s="118">
        <v>14</v>
      </c>
      <c r="B34" s="119">
        <v>0</v>
      </c>
      <c r="C34" s="126"/>
      <c r="D34" s="112"/>
      <c r="E34" s="112"/>
    </row>
    <row r="35" spans="1:5" ht="15" customHeight="1" x14ac:dyDescent="0.25">
      <c r="A35" s="118">
        <v>44</v>
      </c>
      <c r="B35" s="121" t="s">
        <v>556</v>
      </c>
      <c r="C35" s="126"/>
      <c r="D35" s="112"/>
      <c r="E35" s="112"/>
    </row>
    <row r="36" spans="1:5" ht="15" customHeight="1" x14ac:dyDescent="0.25">
      <c r="A36" s="118">
        <v>16</v>
      </c>
      <c r="B36" s="119">
        <v>0</v>
      </c>
      <c r="C36" s="126"/>
      <c r="D36" s="112"/>
      <c r="E36" s="112"/>
    </row>
    <row r="37" spans="1:5" ht="15" customHeight="1" x14ac:dyDescent="0.25">
      <c r="A37" s="118">
        <v>46</v>
      </c>
      <c r="B37" s="119">
        <v>20</v>
      </c>
      <c r="C37" s="126"/>
      <c r="D37" s="112"/>
      <c r="E37" s="112"/>
    </row>
    <row r="38" spans="1:5" ht="15" customHeight="1" x14ac:dyDescent="0.25">
      <c r="A38" s="118">
        <v>75</v>
      </c>
      <c r="B38" s="119">
        <v>0</v>
      </c>
      <c r="C38" s="126"/>
      <c r="D38" s="112"/>
      <c r="E38" s="112"/>
    </row>
    <row r="39" spans="1:5" ht="15" customHeight="1" x14ac:dyDescent="0.25">
      <c r="A39" s="118">
        <v>74</v>
      </c>
      <c r="B39" s="119">
        <v>0</v>
      </c>
      <c r="C39" s="126"/>
      <c r="D39" s="112"/>
      <c r="E39" s="112"/>
    </row>
    <row r="40" spans="1:5" ht="15" customHeight="1" x14ac:dyDescent="0.25">
      <c r="A40" s="118">
        <v>77</v>
      </c>
      <c r="B40" s="121" t="s">
        <v>556</v>
      </c>
      <c r="C40" s="126"/>
      <c r="D40" s="112"/>
      <c r="E40" s="112"/>
    </row>
    <row r="41" spans="1:5" ht="15" customHeight="1" x14ac:dyDescent="0.25">
      <c r="A41" s="118">
        <v>17</v>
      </c>
      <c r="B41" s="119">
        <v>0</v>
      </c>
      <c r="C41" s="126"/>
      <c r="D41" s="112"/>
      <c r="E41" s="112"/>
    </row>
    <row r="42" spans="1:5" ht="15" customHeight="1" x14ac:dyDescent="0.25">
      <c r="A42" s="118">
        <v>15</v>
      </c>
      <c r="B42" s="121" t="s">
        <v>556</v>
      </c>
      <c r="C42" s="126"/>
      <c r="D42" s="112"/>
      <c r="E42" s="112"/>
    </row>
    <row r="43" spans="1:5" ht="15" customHeight="1" x14ac:dyDescent="0.25">
      <c r="A43" s="118">
        <v>21</v>
      </c>
      <c r="B43" s="119">
        <v>0</v>
      </c>
      <c r="C43" s="126"/>
      <c r="D43" s="112"/>
      <c r="E43" s="112"/>
    </row>
    <row r="44" spans="1:5" ht="15" customHeight="1" x14ac:dyDescent="0.25">
      <c r="A44" s="118">
        <v>48</v>
      </c>
      <c r="B44" s="121" t="s">
        <v>556</v>
      </c>
      <c r="C44" s="126"/>
      <c r="D44" s="112"/>
      <c r="E44" s="112"/>
    </row>
    <row r="45" spans="1:5" ht="15" customHeight="1" x14ac:dyDescent="0.25">
      <c r="A45" s="118">
        <v>76</v>
      </c>
      <c r="B45" s="119">
        <v>0</v>
      </c>
      <c r="C45" s="126"/>
      <c r="D45" s="112"/>
      <c r="E45" s="112"/>
    </row>
    <row r="46" spans="1:5" ht="15" customHeight="1" x14ac:dyDescent="0.25">
      <c r="A46" s="118">
        <v>78</v>
      </c>
      <c r="B46" s="119">
        <v>0</v>
      </c>
      <c r="C46" s="126"/>
      <c r="D46" s="112"/>
      <c r="E46" s="112"/>
    </row>
    <row r="47" spans="1:5" ht="15" customHeight="1" x14ac:dyDescent="0.25">
      <c r="A47" s="118">
        <v>18</v>
      </c>
      <c r="B47" s="121" t="s">
        <v>556</v>
      </c>
      <c r="C47" s="126"/>
      <c r="D47" s="112"/>
      <c r="E47" s="112"/>
    </row>
    <row r="48" spans="1:5" ht="15" customHeight="1" x14ac:dyDescent="0.25">
      <c r="A48" s="118">
        <v>82</v>
      </c>
      <c r="B48" s="119">
        <v>0</v>
      </c>
      <c r="C48" s="126"/>
      <c r="D48" s="112"/>
      <c r="E48" s="112"/>
    </row>
    <row r="49" spans="1:5" ht="15" customHeight="1" x14ac:dyDescent="0.25">
      <c r="A49" s="118">
        <v>79</v>
      </c>
      <c r="B49" s="119">
        <v>0</v>
      </c>
      <c r="C49" s="126"/>
      <c r="D49" s="112"/>
      <c r="E49" s="112"/>
    </row>
    <row r="50" spans="1:5" ht="15" customHeight="1" x14ac:dyDescent="0.25">
      <c r="A50" s="118">
        <v>2</v>
      </c>
      <c r="B50" s="119">
        <v>20</v>
      </c>
      <c r="C50" s="126"/>
      <c r="D50" s="112"/>
      <c r="E50" s="112"/>
    </row>
    <row r="51" spans="1:5" ht="15" customHeight="1" x14ac:dyDescent="0.25">
      <c r="A51" s="118">
        <v>31</v>
      </c>
      <c r="B51" s="119">
        <v>0</v>
      </c>
      <c r="C51" s="126"/>
      <c r="D51" s="112"/>
      <c r="E51" s="112"/>
    </row>
    <row r="52" spans="1:5" ht="15" customHeight="1" x14ac:dyDescent="0.25">
      <c r="A52" s="118">
        <v>32</v>
      </c>
      <c r="B52" s="121" t="s">
        <v>556</v>
      </c>
      <c r="C52" s="126"/>
      <c r="D52" s="112"/>
      <c r="E52" s="112"/>
    </row>
    <row r="53" spans="1:5" ht="15" customHeight="1" x14ac:dyDescent="0.25">
      <c r="A53" s="118">
        <v>3</v>
      </c>
      <c r="B53" s="119">
        <v>0</v>
      </c>
      <c r="C53" s="126"/>
      <c r="D53" s="112"/>
      <c r="E53" s="112"/>
    </row>
    <row r="54" spans="1:5" ht="15" customHeight="1" x14ac:dyDescent="0.25">
      <c r="A54" s="118">
        <v>4</v>
      </c>
      <c r="B54" s="119">
        <v>0</v>
      </c>
      <c r="C54" s="126"/>
      <c r="D54" s="112"/>
      <c r="E54" s="112"/>
    </row>
    <row r="55" spans="1:5" ht="15" customHeight="1" x14ac:dyDescent="0.25">
      <c r="A55" s="118">
        <v>33</v>
      </c>
      <c r="B55" s="119">
        <v>0</v>
      </c>
      <c r="C55" s="126"/>
      <c r="D55" s="112"/>
      <c r="E55" s="112"/>
    </row>
    <row r="56" spans="1:5" ht="15" customHeight="1" x14ac:dyDescent="0.25">
      <c r="A56" s="118">
        <v>64</v>
      </c>
      <c r="B56" s="119">
        <v>0</v>
      </c>
      <c r="C56" s="126"/>
      <c r="D56" s="112"/>
      <c r="E56" s="112"/>
    </row>
    <row r="57" spans="1:5" ht="15" customHeight="1" x14ac:dyDescent="0.25">
      <c r="A57" s="118">
        <v>36</v>
      </c>
      <c r="B57" s="119">
        <v>20</v>
      </c>
      <c r="C57" s="126"/>
      <c r="D57" s="112"/>
      <c r="E57" s="112"/>
    </row>
    <row r="58" spans="1:5" ht="15" customHeight="1" x14ac:dyDescent="0.25">
      <c r="A58" s="118">
        <v>38</v>
      </c>
      <c r="B58" s="119">
        <v>0</v>
      </c>
      <c r="C58" s="126"/>
      <c r="D58" s="112"/>
      <c r="E58" s="112"/>
    </row>
    <row r="59" spans="1:5" ht="15" customHeight="1" x14ac:dyDescent="0.25">
      <c r="A59" s="118">
        <v>69</v>
      </c>
      <c r="B59" s="119">
        <v>20</v>
      </c>
      <c r="C59" s="126"/>
      <c r="D59" s="112"/>
      <c r="E59" s="112"/>
    </row>
    <row r="60" spans="1:5" ht="15" customHeight="1" x14ac:dyDescent="0.25">
      <c r="A60" s="118">
        <v>68</v>
      </c>
      <c r="B60" s="119">
        <v>0</v>
      </c>
      <c r="C60" s="126"/>
      <c r="D60" s="112"/>
      <c r="E60" s="112"/>
    </row>
    <row r="61" spans="1:5" ht="15" customHeight="1" x14ac:dyDescent="0.25">
      <c r="A61" s="118">
        <v>37</v>
      </c>
      <c r="B61" s="121" t="s">
        <v>556</v>
      </c>
      <c r="C61" s="126"/>
      <c r="D61" s="112"/>
      <c r="E61" s="112"/>
    </row>
    <row r="62" spans="1:5" ht="15" customHeight="1" x14ac:dyDescent="0.25">
      <c r="A62" s="118">
        <v>8</v>
      </c>
      <c r="B62" s="119">
        <v>0</v>
      </c>
      <c r="C62" s="126"/>
      <c r="D62" s="112"/>
      <c r="E62" s="112"/>
    </row>
    <row r="63" spans="1:5" ht="15" customHeight="1" x14ac:dyDescent="0.25">
      <c r="A63" s="118">
        <v>71</v>
      </c>
      <c r="B63" s="119">
        <v>0</v>
      </c>
      <c r="C63" s="126"/>
      <c r="D63" s="112"/>
      <c r="E63" s="112"/>
    </row>
    <row r="64" spans="1:5" ht="15" customHeight="1" x14ac:dyDescent="0.25">
      <c r="A64" s="118">
        <v>5</v>
      </c>
      <c r="B64" s="119">
        <v>0</v>
      </c>
      <c r="C64" s="126"/>
      <c r="D64" s="112"/>
      <c r="E64" s="112"/>
    </row>
    <row r="65" spans="1:5" ht="15" customHeight="1" x14ac:dyDescent="0.25">
      <c r="A65" s="118">
        <v>35</v>
      </c>
      <c r="B65" s="121" t="s">
        <v>556</v>
      </c>
      <c r="C65" s="126"/>
      <c r="D65" s="112"/>
      <c r="E65" s="112"/>
    </row>
    <row r="66" spans="1:5" ht="15" customHeight="1" x14ac:dyDescent="0.25">
      <c r="A66" s="118">
        <v>62</v>
      </c>
      <c r="B66" s="119">
        <v>0</v>
      </c>
      <c r="C66" s="126"/>
      <c r="D66" s="112"/>
      <c r="E66" s="112"/>
    </row>
    <row r="67" spans="1:5" ht="15" customHeight="1" x14ac:dyDescent="0.25">
      <c r="A67" s="118">
        <v>66</v>
      </c>
      <c r="B67" s="119">
        <v>55</v>
      </c>
      <c r="C67" s="126"/>
      <c r="D67" s="112"/>
      <c r="E67" s="112"/>
    </row>
    <row r="68" spans="1:5" ht="15" customHeight="1" x14ac:dyDescent="0.25">
      <c r="A68" s="118">
        <v>65</v>
      </c>
      <c r="B68" s="119">
        <v>0</v>
      </c>
      <c r="C68" s="126"/>
      <c r="D68" s="112"/>
      <c r="E68" s="112"/>
    </row>
    <row r="69" spans="1:5" ht="15" customHeight="1" x14ac:dyDescent="0.25">
      <c r="A69" s="118">
        <v>6</v>
      </c>
      <c r="B69" s="119">
        <v>40</v>
      </c>
      <c r="C69" s="126"/>
      <c r="D69" s="112"/>
      <c r="E69" s="112"/>
    </row>
    <row r="70" spans="1:5" ht="15" customHeight="1" x14ac:dyDescent="0.25">
      <c r="A70" s="118">
        <v>7</v>
      </c>
      <c r="B70" s="119">
        <v>0</v>
      </c>
      <c r="C70" s="126"/>
      <c r="D70" s="112"/>
      <c r="E70" s="112"/>
    </row>
    <row r="71" spans="1:5" ht="15" customHeight="1" x14ac:dyDescent="0.25">
      <c r="A71" s="118">
        <v>9</v>
      </c>
      <c r="B71" s="119">
        <v>0</v>
      </c>
      <c r="C71" s="126"/>
      <c r="D71" s="112"/>
      <c r="E71" s="112"/>
    </row>
    <row r="72" spans="1:5" ht="15" customHeight="1" x14ac:dyDescent="0.25">
      <c r="A72" s="118">
        <v>10</v>
      </c>
      <c r="B72" s="119">
        <v>0</v>
      </c>
      <c r="C72" s="126"/>
      <c r="D72" s="112"/>
      <c r="E72" s="112"/>
    </row>
    <row r="73" spans="1:5" ht="15" customHeight="1" x14ac:dyDescent="0.25">
      <c r="A73" s="118">
        <v>39</v>
      </c>
      <c r="B73" s="119">
        <v>0</v>
      </c>
      <c r="C73" s="126"/>
      <c r="D73" s="112"/>
      <c r="E73" s="112"/>
    </row>
    <row r="74" spans="1:5" ht="15" customHeight="1" x14ac:dyDescent="0.25">
      <c r="A74" s="118">
        <v>41</v>
      </c>
      <c r="B74" s="121" t="s">
        <v>556</v>
      </c>
      <c r="C74" s="126"/>
      <c r="D74" s="112"/>
      <c r="E74" s="112"/>
    </row>
    <row r="75" spans="1:5" ht="15" customHeight="1" x14ac:dyDescent="0.25">
      <c r="A75" s="118">
        <v>11</v>
      </c>
      <c r="B75" s="119">
        <v>0</v>
      </c>
      <c r="C75" s="126"/>
      <c r="D75" s="112"/>
      <c r="E75" s="112"/>
    </row>
    <row r="76" spans="1:5" ht="15" customHeight="1" x14ac:dyDescent="0.25">
      <c r="A76" s="118">
        <v>40</v>
      </c>
      <c r="B76" s="119">
        <v>0</v>
      </c>
      <c r="C76" s="126"/>
      <c r="D76" s="112"/>
      <c r="E76" s="112"/>
    </row>
    <row r="77" spans="1:5" ht="15" customHeight="1" x14ac:dyDescent="0.25">
      <c r="A77" s="118">
        <v>12</v>
      </c>
      <c r="B77" s="119">
        <v>0</v>
      </c>
      <c r="C77" s="126"/>
      <c r="D77" s="112"/>
      <c r="E77" s="112"/>
    </row>
    <row r="78" spans="1:5" ht="15" customHeight="1" x14ac:dyDescent="0.25">
      <c r="A78" s="118">
        <v>42</v>
      </c>
      <c r="B78" s="119">
        <v>60</v>
      </c>
      <c r="C78" s="126"/>
      <c r="D78" s="112"/>
      <c r="E78" s="112"/>
    </row>
    <row r="79" spans="1:5" ht="15" customHeight="1" x14ac:dyDescent="0.25">
      <c r="A79" s="118">
        <v>72</v>
      </c>
      <c r="B79" s="119">
        <v>0</v>
      </c>
      <c r="C79" s="126"/>
      <c r="D79" s="112"/>
      <c r="E79" s="112"/>
    </row>
    <row r="80" spans="1:5" ht="15" customHeight="1" x14ac:dyDescent="0.25">
      <c r="A80" s="118">
        <v>43</v>
      </c>
      <c r="B80" s="119">
        <v>0</v>
      </c>
      <c r="C80" s="126"/>
      <c r="D80" s="112"/>
      <c r="E80" s="112"/>
    </row>
    <row r="81" spans="1:5" ht="15" customHeight="1" x14ac:dyDescent="0.25">
      <c r="A81" s="118">
        <v>13</v>
      </c>
      <c r="B81" s="119">
        <v>0</v>
      </c>
      <c r="C81" s="126"/>
      <c r="D81" s="112"/>
      <c r="E81" s="112"/>
    </row>
    <row r="82" spans="1:5" ht="15" customHeight="1" x14ac:dyDescent="0.25">
      <c r="A82" s="118">
        <v>81</v>
      </c>
      <c r="B82" s="119">
        <v>0</v>
      </c>
      <c r="C82" s="126"/>
      <c r="D82" s="112"/>
      <c r="E82" s="112"/>
    </row>
    <row r="83" spans="1:5" ht="15" customHeight="1" x14ac:dyDescent="0.25">
      <c r="A83" s="118">
        <v>70</v>
      </c>
      <c r="B83" s="119">
        <v>20</v>
      </c>
      <c r="C83" s="126"/>
      <c r="D83" s="112"/>
      <c r="E83" s="112"/>
    </row>
    <row r="84" spans="1:5" ht="15" customHeight="1" x14ac:dyDescent="0.25">
      <c r="A84" s="118">
        <v>49</v>
      </c>
      <c r="B84" s="121" t="s">
        <v>556</v>
      </c>
      <c r="C84" s="126"/>
      <c r="D84" s="112"/>
      <c r="E84" s="112"/>
    </row>
    <row r="85" spans="1:5" ht="15" customHeight="1" x14ac:dyDescent="0.25">
      <c r="A85" s="118">
        <v>54</v>
      </c>
      <c r="B85" s="119">
        <v>0</v>
      </c>
      <c r="C85" s="126"/>
      <c r="D85" s="112"/>
      <c r="E85" s="112"/>
    </row>
    <row r="86" spans="1:5" ht="15" customHeight="1" x14ac:dyDescent="0.25">
      <c r="A86" s="118">
        <v>50</v>
      </c>
      <c r="B86" s="121" t="s">
        <v>556</v>
      </c>
      <c r="C86" s="126"/>
      <c r="D86" s="112"/>
      <c r="E86" s="112"/>
    </row>
    <row r="87" spans="1:5" ht="15" customHeight="1" x14ac:dyDescent="0.25">
      <c r="A87" s="118">
        <v>80</v>
      </c>
      <c r="B87" s="119">
        <v>0</v>
      </c>
      <c r="C87" s="126"/>
      <c r="D87" s="112"/>
      <c r="E87" s="112"/>
    </row>
    <row r="88" spans="1:5" ht="15" customHeight="1" x14ac:dyDescent="0.25">
      <c r="A88" s="118">
        <v>53</v>
      </c>
      <c r="B88" s="121" t="s">
        <v>556</v>
      </c>
      <c r="C88" s="126"/>
      <c r="D88" s="112"/>
      <c r="E88" s="112"/>
    </row>
    <row r="89" spans="1:5" ht="15" customHeight="1" x14ac:dyDescent="0.25">
      <c r="A89" s="118">
        <v>51</v>
      </c>
      <c r="B89" s="119">
        <v>0</v>
      </c>
      <c r="C89" s="126"/>
      <c r="D89" s="112"/>
      <c r="E89" s="112"/>
    </row>
    <row r="90" spans="1:5" ht="15" customHeight="1" x14ac:dyDescent="0.25">
      <c r="A90" s="118">
        <v>55</v>
      </c>
      <c r="B90" s="119">
        <v>0</v>
      </c>
      <c r="C90" s="126"/>
      <c r="D90" s="112"/>
      <c r="E90" s="112"/>
    </row>
    <row r="91" spans="1:5" ht="15" customHeight="1" x14ac:dyDescent="0.25">
      <c r="A91" s="118">
        <v>22</v>
      </c>
      <c r="B91" s="119">
        <v>20</v>
      </c>
      <c r="C91" s="126"/>
      <c r="D91" s="112"/>
      <c r="E91" s="112"/>
    </row>
    <row r="92" spans="1:5" ht="15" customHeight="1" x14ac:dyDescent="0.25">
      <c r="A92" s="118">
        <v>20</v>
      </c>
      <c r="B92" s="121" t="s">
        <v>556</v>
      </c>
      <c r="C92" s="126"/>
      <c r="D92" s="112"/>
      <c r="E92" s="112"/>
    </row>
    <row r="93" spans="1:5" ht="15" customHeight="1" x14ac:dyDescent="0.25">
      <c r="A93" s="118">
        <v>63</v>
      </c>
      <c r="B93" s="119">
        <v>0</v>
      </c>
      <c r="C93" s="126"/>
      <c r="D93" s="112"/>
      <c r="E93" s="112"/>
    </row>
    <row r="94" spans="1:5" ht="15" customHeight="1" x14ac:dyDescent="0.25">
      <c r="A94" s="118">
        <v>84</v>
      </c>
      <c r="B94" s="119">
        <v>0</v>
      </c>
      <c r="C94" s="126"/>
      <c r="D94" s="112"/>
      <c r="E94" s="112"/>
    </row>
    <row r="95" spans="1:5" ht="15" customHeight="1" x14ac:dyDescent="0.25">
      <c r="A95" s="118">
        <v>85</v>
      </c>
      <c r="B95" s="119">
        <v>0</v>
      </c>
      <c r="C95" s="126"/>
      <c r="D95" s="112"/>
      <c r="E95" s="112"/>
    </row>
    <row r="96" spans="1:5" ht="15" customHeight="1" x14ac:dyDescent="0.25">
      <c r="A96" s="118">
        <v>89</v>
      </c>
      <c r="B96" s="119">
        <v>20</v>
      </c>
      <c r="C96" s="126"/>
      <c r="D96" s="112"/>
      <c r="E96" s="112"/>
    </row>
    <row r="97" spans="1:5" ht="15" customHeight="1" x14ac:dyDescent="0.25">
      <c r="A97" s="118">
        <v>87</v>
      </c>
      <c r="B97" s="119">
        <v>0</v>
      </c>
      <c r="C97" s="126"/>
      <c r="D97" s="112"/>
      <c r="E97" s="112"/>
    </row>
    <row r="98" spans="1:5" ht="15" customHeight="1" x14ac:dyDescent="0.25">
      <c r="A98" s="118"/>
      <c r="B98" s="119"/>
      <c r="C98" s="126"/>
      <c r="D98" s="112"/>
      <c r="E98" s="112"/>
    </row>
    <row r="99" spans="1:5" ht="15" customHeight="1" x14ac:dyDescent="0.25">
      <c r="A99" s="118"/>
      <c r="B99" s="119"/>
      <c r="C99" s="126"/>
      <c r="D99" s="112"/>
      <c r="E99" s="112"/>
    </row>
    <row r="100" spans="1:5" ht="15" customHeight="1" x14ac:dyDescent="0.25">
      <c r="A100" s="118"/>
      <c r="B100" s="119"/>
      <c r="C100" s="126"/>
      <c r="D100" s="112"/>
      <c r="E100" s="112"/>
    </row>
    <row r="101" spans="1:5" ht="15" customHeight="1" x14ac:dyDescent="0.25">
      <c r="A101" s="118"/>
      <c r="B101" s="119"/>
      <c r="C101" s="126"/>
      <c r="D101" s="112"/>
      <c r="E101" s="112"/>
    </row>
    <row r="102" spans="1:5" ht="15" customHeight="1" x14ac:dyDescent="0.25">
      <c r="A102" s="118"/>
      <c r="B102" s="119"/>
      <c r="C102" s="126"/>
      <c r="D102" s="112"/>
      <c r="E102" s="112"/>
    </row>
    <row r="103" spans="1:5" ht="15" customHeight="1" x14ac:dyDescent="0.25">
      <c r="A103" s="118"/>
      <c r="B103" s="119"/>
      <c r="C103" s="126"/>
      <c r="D103" s="112"/>
      <c r="E103" s="112"/>
    </row>
    <row r="104" spans="1:5" ht="15" customHeight="1" x14ac:dyDescent="0.25">
      <c r="A104" s="118"/>
      <c r="B104" s="119"/>
      <c r="C104" s="126"/>
      <c r="D104" s="112"/>
      <c r="E104" s="112"/>
    </row>
    <row r="105" spans="1:5" ht="15" customHeight="1" x14ac:dyDescent="0.25">
      <c r="A105" s="118"/>
      <c r="B105" s="119"/>
      <c r="C105" s="126"/>
      <c r="D105" s="112"/>
      <c r="E105" s="112"/>
    </row>
    <row r="106" spans="1:5" ht="15" customHeight="1" x14ac:dyDescent="0.25">
      <c r="A106" s="118"/>
      <c r="B106" s="119"/>
      <c r="C106" s="126"/>
      <c r="D106" s="112"/>
      <c r="E106" s="112"/>
    </row>
    <row r="107" spans="1:5" ht="15" customHeight="1" x14ac:dyDescent="0.25">
      <c r="A107" s="118"/>
      <c r="B107" s="119"/>
      <c r="C107" s="126"/>
      <c r="D107" s="112"/>
      <c r="E107" s="112"/>
    </row>
    <row r="108" spans="1:5" ht="15" customHeight="1" x14ac:dyDescent="0.25">
      <c r="A108" s="118"/>
      <c r="B108" s="119"/>
      <c r="C108" s="126"/>
      <c r="D108" s="112"/>
      <c r="E108" s="112"/>
    </row>
    <row r="109" spans="1:5" ht="15" customHeight="1" x14ac:dyDescent="0.25">
      <c r="A109" s="118"/>
      <c r="B109" s="119"/>
      <c r="C109" s="126"/>
      <c r="D109" s="112"/>
      <c r="E109" s="112"/>
    </row>
    <row r="110" spans="1:5" ht="15" customHeight="1" x14ac:dyDescent="0.25">
      <c r="A110" s="118"/>
      <c r="B110" s="119"/>
      <c r="C110" s="126"/>
      <c r="D110" s="112"/>
      <c r="E110" s="112"/>
    </row>
    <row r="111" spans="1:5" ht="15" customHeight="1" x14ac:dyDescent="0.25">
      <c r="A111" s="118"/>
      <c r="B111" s="119"/>
      <c r="C111" s="126"/>
      <c r="D111" s="112"/>
      <c r="E111" s="112"/>
    </row>
    <row r="112" spans="1:5" ht="15" customHeight="1" x14ac:dyDescent="0.25">
      <c r="A112" s="118"/>
      <c r="B112" s="119"/>
      <c r="C112" s="126"/>
      <c r="D112" s="112"/>
      <c r="E112" s="112"/>
    </row>
    <row r="113" spans="1:5" ht="15" customHeight="1" x14ac:dyDescent="0.25">
      <c r="A113" s="118"/>
      <c r="B113" s="119"/>
      <c r="C113" s="126"/>
      <c r="D113" s="112"/>
      <c r="E113" s="112"/>
    </row>
    <row r="114" spans="1:5" ht="15" customHeight="1" x14ac:dyDescent="0.25">
      <c r="A114" s="118"/>
      <c r="B114" s="119"/>
      <c r="C114" s="126"/>
      <c r="D114" s="112"/>
      <c r="E114" s="112"/>
    </row>
    <row r="115" spans="1:5" ht="15" customHeight="1" x14ac:dyDescent="0.25">
      <c r="A115" s="118"/>
      <c r="B115" s="119"/>
      <c r="C115" s="126"/>
      <c r="D115" s="112"/>
      <c r="E115" s="112"/>
    </row>
    <row r="116" spans="1:5" ht="15" customHeight="1" x14ac:dyDescent="0.25">
      <c r="A116" s="118"/>
      <c r="B116" s="119"/>
      <c r="C116" s="126"/>
      <c r="D116" s="112"/>
      <c r="E116" s="112"/>
    </row>
    <row r="117" spans="1:5" ht="15" customHeight="1" x14ac:dyDescent="0.25">
      <c r="A117" s="118"/>
      <c r="B117" s="119"/>
      <c r="C117" s="126"/>
      <c r="D117" s="112"/>
      <c r="E117" s="112"/>
    </row>
    <row r="118" spans="1:5" ht="15" customHeight="1" x14ac:dyDescent="0.25">
      <c r="A118" s="118"/>
      <c r="B118" s="119"/>
      <c r="C118" s="126"/>
      <c r="D118" s="112"/>
      <c r="E118" s="112"/>
    </row>
    <row r="119" spans="1:5" ht="15" customHeight="1" x14ac:dyDescent="0.25">
      <c r="A119" s="118"/>
      <c r="B119" s="119"/>
      <c r="C119" s="126"/>
      <c r="D119" s="112"/>
      <c r="E119" s="112"/>
    </row>
    <row r="120" spans="1:5" ht="15" customHeight="1" x14ac:dyDescent="0.25">
      <c r="A120" s="118"/>
      <c r="B120" s="119"/>
      <c r="C120" s="126"/>
      <c r="D120" s="112"/>
      <c r="E120" s="112"/>
    </row>
    <row r="121" spans="1:5" ht="15" customHeight="1" x14ac:dyDescent="0.25">
      <c r="A121" s="118"/>
      <c r="B121" s="119"/>
      <c r="C121" s="126"/>
      <c r="D121" s="112"/>
      <c r="E121" s="112"/>
    </row>
    <row r="122" spans="1:5" ht="15" customHeight="1" x14ac:dyDescent="0.25">
      <c r="A122" s="118"/>
      <c r="B122" s="119"/>
      <c r="C122" s="126"/>
      <c r="D122" s="112"/>
      <c r="E122" s="112"/>
    </row>
    <row r="123" spans="1:5" ht="15" customHeight="1" x14ac:dyDescent="0.25">
      <c r="A123" s="118"/>
      <c r="B123" s="119"/>
      <c r="C123" s="126"/>
      <c r="D123" s="112"/>
      <c r="E123" s="112"/>
    </row>
    <row r="124" spans="1:5" ht="15" customHeight="1" x14ac:dyDescent="0.25">
      <c r="A124" s="118"/>
      <c r="B124" s="119"/>
      <c r="C124" s="126"/>
      <c r="D124" s="112"/>
      <c r="E124" s="112"/>
    </row>
    <row r="125" spans="1:5" ht="15" customHeight="1" x14ac:dyDescent="0.25">
      <c r="A125" s="118"/>
      <c r="B125" s="119"/>
      <c r="C125" s="126"/>
      <c r="D125" s="112"/>
      <c r="E125" s="112"/>
    </row>
    <row r="126" spans="1:5" ht="15" customHeight="1" x14ac:dyDescent="0.25">
      <c r="A126" s="118"/>
      <c r="B126" s="119"/>
      <c r="C126" s="126"/>
      <c r="D126" s="112"/>
      <c r="E126" s="112"/>
    </row>
    <row r="127" spans="1:5" ht="15" customHeight="1" x14ac:dyDescent="0.25">
      <c r="A127" s="118"/>
      <c r="B127" s="119"/>
      <c r="C127" s="126"/>
      <c r="D127" s="112"/>
      <c r="E127" s="112"/>
    </row>
    <row r="128" spans="1:5" ht="15" customHeight="1" x14ac:dyDescent="0.25">
      <c r="A128" s="118"/>
      <c r="B128" s="119"/>
      <c r="C128" s="126"/>
      <c r="D128" s="112"/>
      <c r="E128" s="112"/>
    </row>
    <row r="129" spans="1:5" ht="15" customHeight="1" x14ac:dyDescent="0.25">
      <c r="A129" s="118"/>
      <c r="B129" s="119"/>
      <c r="C129" s="126"/>
      <c r="D129" s="112"/>
      <c r="E129" s="112"/>
    </row>
    <row r="130" spans="1:5" ht="15" customHeight="1" x14ac:dyDescent="0.25">
      <c r="A130" s="123"/>
      <c r="B130" s="124"/>
      <c r="C130" s="126"/>
      <c r="D130" s="112"/>
      <c r="E130" s="112"/>
    </row>
  </sheetData>
  <pageMargins left="0.7" right="0.7" top="0.75" bottom="0.75" header="0.3" footer="0.3"/>
  <pageSetup orientation="portrait"/>
  <headerFooter>
    <oddFooter>&amp;C&amp;"Helvetica Neue,Regular"&amp;12&amp;K000000&amp;P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0"/>
  <sheetViews>
    <sheetView showGridLines="0" workbookViewId="0"/>
  </sheetViews>
  <sheetFormatPr defaultColWidth="8.85546875" defaultRowHeight="15" customHeight="1" x14ac:dyDescent="0.25"/>
  <cols>
    <col min="1" max="2" width="14.140625" style="127" customWidth="1"/>
    <col min="3" max="4" width="13.42578125" style="127" customWidth="1"/>
    <col min="5" max="5" width="8.85546875" style="127" customWidth="1"/>
    <col min="6" max="6" width="16.85546875" style="127" customWidth="1"/>
    <col min="7" max="7" width="11" style="127" customWidth="1"/>
    <col min="8" max="256" width="8.85546875" style="127" customWidth="1"/>
  </cols>
  <sheetData>
    <row r="1" spans="1:7" ht="15" customHeight="1" x14ac:dyDescent="0.25">
      <c r="A1" s="103" t="s">
        <v>547</v>
      </c>
      <c r="B1" s="103" t="s">
        <v>551</v>
      </c>
      <c r="C1" s="112"/>
      <c r="D1" s="112"/>
      <c r="E1" s="105"/>
      <c r="F1" s="128" t="s">
        <v>600</v>
      </c>
      <c r="G1" s="129">
        <v>4.26</v>
      </c>
    </row>
    <row r="2" spans="1:7" ht="15" customHeight="1" x14ac:dyDescent="0.25">
      <c r="A2" s="118">
        <v>66</v>
      </c>
      <c r="B2" s="109">
        <v>4.34</v>
      </c>
      <c r="C2" s="130">
        <f t="shared" ref="C2:C33" si="0">(ROUNDDOWN(B2,0)*60)+((B2-ROUNDDOWN(B2,0))*100)</f>
        <v>274</v>
      </c>
      <c r="D2" s="131">
        <f>SUMIF('XCT Master (90)'!A1:A556,$C2,'XCT Master (90)'!B1:B556)</f>
        <v>3.2</v>
      </c>
      <c r="E2" s="112"/>
      <c r="F2" s="113"/>
      <c r="G2" s="113"/>
    </row>
    <row r="3" spans="1:7" ht="15" customHeight="1" x14ac:dyDescent="0.25">
      <c r="A3" s="118">
        <v>65</v>
      </c>
      <c r="B3" s="109">
        <v>4.53</v>
      </c>
      <c r="C3" s="130">
        <f t="shared" si="0"/>
        <v>293</v>
      </c>
      <c r="D3" s="131">
        <f>SUMIF('XCT Master (90)'!A1:A556,$C3,'XCT Master (90)'!B1:B556)</f>
        <v>10.8</v>
      </c>
      <c r="E3" s="112"/>
      <c r="F3" s="112"/>
      <c r="G3" s="112"/>
    </row>
    <row r="4" spans="1:7" ht="15" customHeight="1" x14ac:dyDescent="0.25">
      <c r="A4" s="118">
        <v>64</v>
      </c>
      <c r="B4" s="109">
        <v>4.3600000000000003</v>
      </c>
      <c r="C4" s="130">
        <f t="shared" si="0"/>
        <v>276</v>
      </c>
      <c r="D4" s="131">
        <f>SUMIF('XCT Master (90)'!A1:A556,$C4,'XCT Master (90)'!B1:B556)</f>
        <v>4</v>
      </c>
      <c r="E4" s="112"/>
      <c r="F4" s="112"/>
      <c r="G4" s="112"/>
    </row>
    <row r="5" spans="1:7" ht="15" customHeight="1" x14ac:dyDescent="0.25">
      <c r="A5" s="118">
        <v>62</v>
      </c>
      <c r="B5" s="109">
        <v>16.399999999999999</v>
      </c>
      <c r="C5" s="130">
        <f t="shared" si="0"/>
        <v>999.99999999999989</v>
      </c>
      <c r="D5" s="131">
        <f>SUMIF('XCT Master (90)'!A1:A556,$C5,'XCT Master (90)'!B1:B556)</f>
        <v>0</v>
      </c>
      <c r="E5" s="112"/>
      <c r="F5" s="112"/>
      <c r="G5" s="112"/>
    </row>
    <row r="6" spans="1:7" ht="15" customHeight="1" x14ac:dyDescent="0.25">
      <c r="A6" s="118">
        <v>4</v>
      </c>
      <c r="B6" s="109">
        <v>4.21</v>
      </c>
      <c r="C6" s="130">
        <f t="shared" si="0"/>
        <v>261</v>
      </c>
      <c r="D6" s="131">
        <f>SUMIF('XCT Master (90)'!A1:A556,$C6,'XCT Master (90)'!B1:B556)</f>
        <v>0</v>
      </c>
      <c r="E6" s="112"/>
      <c r="F6" s="112"/>
      <c r="G6" s="112"/>
    </row>
    <row r="7" spans="1:7" ht="15" customHeight="1" x14ac:dyDescent="0.25">
      <c r="A7" s="118">
        <v>5</v>
      </c>
      <c r="B7" s="109">
        <v>4.2</v>
      </c>
      <c r="C7" s="130">
        <f t="shared" si="0"/>
        <v>260</v>
      </c>
      <c r="D7" s="131">
        <f>SUMIF('XCT Master (90)'!A1:A556,$C7,'XCT Master (90)'!B1:B556)</f>
        <v>0</v>
      </c>
      <c r="E7" s="112"/>
      <c r="F7" s="112"/>
      <c r="G7" s="112"/>
    </row>
    <row r="8" spans="1:7" ht="15" customHeight="1" x14ac:dyDescent="0.25">
      <c r="A8" s="118">
        <v>16</v>
      </c>
      <c r="B8" s="109">
        <v>4.37</v>
      </c>
      <c r="C8" s="130">
        <f t="shared" si="0"/>
        <v>277</v>
      </c>
      <c r="D8" s="131">
        <f>SUMIF('XCT Master (90)'!A1:A556,$C8,'XCT Master (90)'!B1:B556)</f>
        <v>4.4000000000000004</v>
      </c>
      <c r="E8" s="112"/>
      <c r="F8" s="112"/>
      <c r="G8" s="112"/>
    </row>
    <row r="9" spans="1:7" ht="15" customHeight="1" x14ac:dyDescent="0.25">
      <c r="A9" s="118">
        <v>46</v>
      </c>
      <c r="B9" s="109">
        <v>6.05</v>
      </c>
      <c r="C9" s="130">
        <f t="shared" si="0"/>
        <v>365</v>
      </c>
      <c r="D9" s="131">
        <f>SUMIF('XCT Master (90)'!A1:A556,$C9,'XCT Master (90)'!B1:B556)</f>
        <v>39.6</v>
      </c>
      <c r="E9" s="112"/>
      <c r="F9" s="112"/>
      <c r="G9" s="112"/>
    </row>
    <row r="10" spans="1:7" ht="15" customHeight="1" x14ac:dyDescent="0.25">
      <c r="A10" s="118">
        <v>74</v>
      </c>
      <c r="B10" s="109">
        <v>4.3499999999999996</v>
      </c>
      <c r="C10" s="130">
        <f t="shared" si="0"/>
        <v>274.99999999999994</v>
      </c>
      <c r="D10" s="131">
        <f>SUMIF('XCT Master (90)'!A1:A556,$C10,'XCT Master (90)'!B1:B556)</f>
        <v>3.6</v>
      </c>
      <c r="E10" s="112"/>
      <c r="F10" s="112"/>
      <c r="G10" s="112"/>
    </row>
    <row r="11" spans="1:7" ht="15" customHeight="1" x14ac:dyDescent="0.25">
      <c r="A11" s="118">
        <v>75</v>
      </c>
      <c r="B11" s="109">
        <v>4.2300000000000004</v>
      </c>
      <c r="C11" s="130">
        <f t="shared" si="0"/>
        <v>263.00000000000006</v>
      </c>
      <c r="D11" s="131">
        <f>SUMIF('XCT Master (90)'!A1:A556,$C11,'XCT Master (90)'!B1:B556)</f>
        <v>0</v>
      </c>
      <c r="E11" s="112"/>
      <c r="F11" s="112"/>
      <c r="G11" s="112"/>
    </row>
    <row r="12" spans="1:7" ht="15" customHeight="1" x14ac:dyDescent="0.25">
      <c r="A12" s="118">
        <v>17</v>
      </c>
      <c r="B12" s="109">
        <v>4.38</v>
      </c>
      <c r="C12" s="130">
        <f t="shared" si="0"/>
        <v>278</v>
      </c>
      <c r="D12" s="131">
        <f>SUMIF('XCT Master (90)'!A1:A556,$C12,'XCT Master (90)'!B1:B556)</f>
        <v>4.8</v>
      </c>
      <c r="E12" s="112"/>
      <c r="F12" s="112"/>
      <c r="G12" s="112"/>
    </row>
    <row r="13" spans="1:7" ht="15" customHeight="1" x14ac:dyDescent="0.25">
      <c r="A13" s="118">
        <v>21</v>
      </c>
      <c r="B13" s="109">
        <v>4.5199999999999996</v>
      </c>
      <c r="C13" s="130">
        <f t="shared" si="0"/>
        <v>291.99999999999994</v>
      </c>
      <c r="D13" s="131">
        <f>SUMIF('XCT Master (90)'!A1:A556,$C13,'XCT Master (90)'!B1:B556)</f>
        <v>10.4</v>
      </c>
      <c r="E13" s="112"/>
      <c r="F13" s="112"/>
      <c r="G13" s="112"/>
    </row>
    <row r="14" spans="1:7" ht="15" customHeight="1" x14ac:dyDescent="0.25">
      <c r="A14" s="118">
        <v>6</v>
      </c>
      <c r="B14" s="109">
        <v>5.1100000000000003</v>
      </c>
      <c r="C14" s="130">
        <f t="shared" si="0"/>
        <v>311.00000000000006</v>
      </c>
      <c r="D14" s="131">
        <f>SUMIF('XCT Master (90)'!A1:A556,$C14,'XCT Master (90)'!B1:B556)</f>
        <v>18</v>
      </c>
      <c r="E14" s="112"/>
      <c r="F14" s="112"/>
      <c r="G14" s="112"/>
    </row>
    <row r="15" spans="1:7" ht="15" customHeight="1" x14ac:dyDescent="0.25">
      <c r="A15" s="118">
        <v>7</v>
      </c>
      <c r="B15" s="109">
        <v>4.49</v>
      </c>
      <c r="C15" s="130">
        <f t="shared" si="0"/>
        <v>289</v>
      </c>
      <c r="D15" s="131">
        <f>SUMIF('XCT Master (90)'!A1:A556,$C15,'XCT Master (90)'!B1:B556)</f>
        <v>9.1999999999999993</v>
      </c>
      <c r="E15" s="112"/>
      <c r="F15" s="112"/>
      <c r="G15" s="112"/>
    </row>
    <row r="16" spans="1:7" ht="15" customHeight="1" x14ac:dyDescent="0.25">
      <c r="A16" s="118">
        <v>3</v>
      </c>
      <c r="B16" s="109">
        <v>4.38</v>
      </c>
      <c r="C16" s="130">
        <f t="shared" si="0"/>
        <v>278</v>
      </c>
      <c r="D16" s="131">
        <f>SUMIF('XCT Master (90)'!A1:A556,$C16,'XCT Master (90)'!B1:B556)</f>
        <v>4.8</v>
      </c>
      <c r="E16" s="112"/>
      <c r="F16" s="112"/>
      <c r="G16" s="112"/>
    </row>
    <row r="17" spans="1:7" ht="15" customHeight="1" x14ac:dyDescent="0.25">
      <c r="A17" s="118">
        <v>2</v>
      </c>
      <c r="B17" s="109">
        <v>5.32</v>
      </c>
      <c r="C17" s="130">
        <f t="shared" si="0"/>
        <v>332</v>
      </c>
      <c r="D17" s="131">
        <f>SUMIF('XCT Master (90)'!A1:A556,$C17,'XCT Master (90)'!B1:B556)</f>
        <v>26.4</v>
      </c>
      <c r="E17" s="112"/>
      <c r="F17" s="112"/>
      <c r="G17" s="112"/>
    </row>
    <row r="18" spans="1:7" ht="15" customHeight="1" x14ac:dyDescent="0.25">
      <c r="A18" s="118">
        <v>38</v>
      </c>
      <c r="B18" s="109">
        <v>4</v>
      </c>
      <c r="C18" s="130">
        <f t="shared" si="0"/>
        <v>240</v>
      </c>
      <c r="D18" s="131">
        <f>SUMIF('XCT Master (90)'!A1:A556,$C18,'XCT Master (90)'!B1:B556)</f>
        <v>-4.4000000000000004</v>
      </c>
      <c r="E18" s="112"/>
      <c r="F18" s="112"/>
      <c r="G18" s="112"/>
    </row>
    <row r="19" spans="1:7" ht="15" customHeight="1" x14ac:dyDescent="0.25">
      <c r="A19" s="118">
        <v>38</v>
      </c>
      <c r="B19" s="109">
        <v>4.13</v>
      </c>
      <c r="C19" s="130">
        <f t="shared" si="0"/>
        <v>253</v>
      </c>
      <c r="D19" s="131">
        <f>SUMIF('XCT Master (90)'!A1:A556,$C19,'XCT Master (90)'!B1:B556)</f>
        <v>0</v>
      </c>
      <c r="E19" s="112"/>
      <c r="F19" s="112"/>
      <c r="G19" s="112"/>
    </row>
    <row r="20" spans="1:7" ht="15" customHeight="1" x14ac:dyDescent="0.25">
      <c r="A20" s="118">
        <v>36</v>
      </c>
      <c r="B20" s="109">
        <v>4.43</v>
      </c>
      <c r="C20" s="130">
        <f t="shared" si="0"/>
        <v>283</v>
      </c>
      <c r="D20" s="131">
        <f>SUMIF('XCT Master (90)'!A1:A556,$C20,'XCT Master (90)'!B1:B556)</f>
        <v>6.8</v>
      </c>
      <c r="E20" s="112"/>
      <c r="F20" s="112"/>
      <c r="G20" s="112"/>
    </row>
    <row r="21" spans="1:7" ht="15" customHeight="1" x14ac:dyDescent="0.25">
      <c r="A21" s="118">
        <v>35</v>
      </c>
      <c r="B21" s="109">
        <v>5.19</v>
      </c>
      <c r="C21" s="130">
        <f t="shared" si="0"/>
        <v>319.00000000000006</v>
      </c>
      <c r="D21" s="131">
        <f>SUMIF('XCT Master (90)'!A1:A556,$C21,'XCT Master (90)'!B1:B556)</f>
        <v>21.2</v>
      </c>
      <c r="E21" s="112"/>
      <c r="F21" s="112"/>
      <c r="G21" s="112"/>
    </row>
    <row r="22" spans="1:7" ht="15" customHeight="1" x14ac:dyDescent="0.25">
      <c r="A22" s="118">
        <v>33</v>
      </c>
      <c r="B22" s="109">
        <v>4.32</v>
      </c>
      <c r="C22" s="130">
        <f t="shared" si="0"/>
        <v>272</v>
      </c>
      <c r="D22" s="131">
        <f>SUMIF('XCT Master (90)'!A1:A556,$C22,'XCT Master (90)'!B1:B556)</f>
        <v>2.4</v>
      </c>
      <c r="E22" s="112"/>
      <c r="F22" s="112"/>
      <c r="G22" s="112"/>
    </row>
    <row r="23" spans="1:7" ht="15" customHeight="1" x14ac:dyDescent="0.25">
      <c r="A23" s="118">
        <v>31</v>
      </c>
      <c r="B23" s="109">
        <v>4.53</v>
      </c>
      <c r="C23" s="130">
        <f t="shared" si="0"/>
        <v>293</v>
      </c>
      <c r="D23" s="131">
        <f>SUMIF('XCT Master (90)'!A1:A556,$C23,'XCT Master (90)'!B1:B556)</f>
        <v>10.8</v>
      </c>
      <c r="E23" s="112"/>
      <c r="F23" s="112"/>
      <c r="G23" s="112"/>
    </row>
    <row r="24" spans="1:7" ht="15" customHeight="1" x14ac:dyDescent="0.25">
      <c r="A24" s="118">
        <v>69</v>
      </c>
      <c r="B24" s="109">
        <v>4.45</v>
      </c>
      <c r="C24" s="130">
        <f t="shared" si="0"/>
        <v>285</v>
      </c>
      <c r="D24" s="131">
        <f>SUMIF('XCT Master (90)'!A1:A556,$C24,'XCT Master (90)'!B1:B556)</f>
        <v>7.6</v>
      </c>
      <c r="E24" s="112"/>
      <c r="F24" s="112"/>
      <c r="G24" s="112"/>
    </row>
    <row r="25" spans="1:7" ht="15" customHeight="1" x14ac:dyDescent="0.25">
      <c r="A25" s="118">
        <v>68</v>
      </c>
      <c r="B25" s="109">
        <v>4.26</v>
      </c>
      <c r="C25" s="130">
        <f t="shared" si="0"/>
        <v>266</v>
      </c>
      <c r="D25" s="131">
        <f>SUMIF('XCT Master (90)'!A1:A556,$C25,'XCT Master (90)'!B1:B556)</f>
        <v>0</v>
      </c>
      <c r="E25" s="112"/>
      <c r="F25" s="112"/>
      <c r="G25" s="112"/>
    </row>
    <row r="26" spans="1:7" ht="15" customHeight="1" x14ac:dyDescent="0.25">
      <c r="A26" s="118">
        <v>71</v>
      </c>
      <c r="B26" s="109">
        <v>4.34</v>
      </c>
      <c r="C26" s="130">
        <f t="shared" si="0"/>
        <v>274</v>
      </c>
      <c r="D26" s="131">
        <f>SUMIF('XCT Master (90)'!A1:A556,$C26,'XCT Master (90)'!B1:B556)</f>
        <v>3.2</v>
      </c>
      <c r="E26" s="112"/>
      <c r="F26" s="112"/>
      <c r="G26" s="112"/>
    </row>
    <row r="27" spans="1:7" ht="15" customHeight="1" x14ac:dyDescent="0.25">
      <c r="A27" s="118">
        <v>10</v>
      </c>
      <c r="B27" s="109">
        <v>4.16</v>
      </c>
      <c r="C27" s="130">
        <f t="shared" si="0"/>
        <v>256</v>
      </c>
      <c r="D27" s="131">
        <f>SUMIF('XCT Master (90)'!A1:A556,$C27,'XCT Master (90)'!B1:B556)</f>
        <v>0</v>
      </c>
      <c r="E27" s="112"/>
      <c r="F27" s="112"/>
      <c r="G27" s="112"/>
    </row>
    <row r="28" spans="1:7" ht="15" customHeight="1" x14ac:dyDescent="0.25">
      <c r="A28" s="118">
        <v>9</v>
      </c>
      <c r="B28" s="109">
        <v>4.37</v>
      </c>
      <c r="C28" s="130">
        <f t="shared" si="0"/>
        <v>277</v>
      </c>
      <c r="D28" s="131">
        <f>SUMIF('XCT Master (90)'!A1:A556,$C28,'XCT Master (90)'!B1:B556)</f>
        <v>4.4000000000000004</v>
      </c>
      <c r="E28" s="112"/>
      <c r="F28" s="112"/>
      <c r="G28" s="112"/>
    </row>
    <row r="29" spans="1:7" ht="15" customHeight="1" x14ac:dyDescent="0.25">
      <c r="A29" s="118">
        <v>8</v>
      </c>
      <c r="B29" s="109">
        <v>4.3600000000000003</v>
      </c>
      <c r="C29" s="130">
        <f t="shared" si="0"/>
        <v>276</v>
      </c>
      <c r="D29" s="131">
        <f>SUMIF('XCT Master (90)'!A1:A556,$C29,'XCT Master (90)'!B1:B556)</f>
        <v>4</v>
      </c>
      <c r="E29" s="112"/>
      <c r="F29" s="112"/>
      <c r="G29" s="112"/>
    </row>
    <row r="30" spans="1:7" ht="15" customHeight="1" x14ac:dyDescent="0.25">
      <c r="A30" s="118">
        <v>39</v>
      </c>
      <c r="B30" s="109">
        <v>4.43</v>
      </c>
      <c r="C30" s="130">
        <f t="shared" si="0"/>
        <v>283</v>
      </c>
      <c r="D30" s="131">
        <f>SUMIF('XCT Master (90)'!A1:A556,$C30,'XCT Master (90)'!B1:B556)</f>
        <v>6.8</v>
      </c>
      <c r="E30" s="112"/>
      <c r="F30" s="112"/>
      <c r="G30" s="112"/>
    </row>
    <row r="31" spans="1:7" ht="15" customHeight="1" x14ac:dyDescent="0.25">
      <c r="A31" s="118">
        <v>37</v>
      </c>
      <c r="B31" s="109">
        <v>4.43</v>
      </c>
      <c r="C31" s="130">
        <f t="shared" si="0"/>
        <v>283</v>
      </c>
      <c r="D31" s="131">
        <f>SUMIF('XCT Master (90)'!A1:A556,$C31,'XCT Master (90)'!B1:B556)</f>
        <v>6.8</v>
      </c>
      <c r="E31" s="112"/>
      <c r="F31" s="112"/>
      <c r="G31" s="112"/>
    </row>
    <row r="32" spans="1:7" ht="15" customHeight="1" x14ac:dyDescent="0.25">
      <c r="A32" s="118">
        <v>12</v>
      </c>
      <c r="B32" s="109">
        <v>4.26</v>
      </c>
      <c r="C32" s="130">
        <f t="shared" si="0"/>
        <v>266</v>
      </c>
      <c r="D32" s="131">
        <f>SUMIF('XCT Master (90)'!A1:A556,$C32,'XCT Master (90)'!B1:B556)</f>
        <v>0</v>
      </c>
      <c r="E32" s="112"/>
      <c r="F32" s="112"/>
      <c r="G32" s="112"/>
    </row>
    <row r="33" spans="1:7" ht="15" customHeight="1" x14ac:dyDescent="0.25">
      <c r="A33" s="118">
        <v>11</v>
      </c>
      <c r="B33" s="109">
        <v>4.25</v>
      </c>
      <c r="C33" s="130">
        <f t="shared" si="0"/>
        <v>265</v>
      </c>
      <c r="D33" s="131">
        <f>SUMIF('XCT Master (90)'!A1:A556,$C33,'XCT Master (90)'!B1:B556)</f>
        <v>0</v>
      </c>
      <c r="E33" s="112"/>
      <c r="F33" s="112"/>
      <c r="G33" s="112"/>
    </row>
    <row r="34" spans="1:7" ht="15" customHeight="1" x14ac:dyDescent="0.25">
      <c r="A34" s="118">
        <v>72</v>
      </c>
      <c r="B34" s="109">
        <v>4.46</v>
      </c>
      <c r="C34" s="130">
        <f t="shared" ref="C34:C65" si="1">(ROUNDDOWN(B34,0)*60)+((B34-ROUNDDOWN(B34,0))*100)</f>
        <v>286</v>
      </c>
      <c r="D34" s="131">
        <f>SUMIF('XCT Master (90)'!A1:A556,$C34,'XCT Master (90)'!B1:B556)</f>
        <v>8</v>
      </c>
      <c r="E34" s="112"/>
      <c r="F34" s="112"/>
      <c r="G34" s="112"/>
    </row>
    <row r="35" spans="1:7" ht="15" customHeight="1" x14ac:dyDescent="0.25">
      <c r="A35" s="118">
        <v>42</v>
      </c>
      <c r="B35" s="109">
        <v>5.27</v>
      </c>
      <c r="C35" s="130">
        <f t="shared" si="1"/>
        <v>326.99999999999994</v>
      </c>
      <c r="D35" s="131">
        <f>SUMIF('XCT Master (90)'!A1:A556,$C35,'XCT Master (90)'!B1:B556)</f>
        <v>24.4</v>
      </c>
      <c r="E35" s="112"/>
      <c r="F35" s="112"/>
      <c r="G35" s="112"/>
    </row>
    <row r="36" spans="1:7" ht="15" customHeight="1" x14ac:dyDescent="0.25">
      <c r="A36" s="118">
        <v>40</v>
      </c>
      <c r="B36" s="109">
        <v>4.5</v>
      </c>
      <c r="C36" s="130">
        <f t="shared" si="1"/>
        <v>290</v>
      </c>
      <c r="D36" s="131">
        <f>SUMIF('XCT Master (90)'!A1:A556,$C36,'XCT Master (90)'!B1:B556)</f>
        <v>9.6</v>
      </c>
      <c r="E36" s="112"/>
      <c r="F36" s="112"/>
      <c r="G36" s="112"/>
    </row>
    <row r="37" spans="1:7" ht="15" customHeight="1" x14ac:dyDescent="0.25">
      <c r="A37" s="118">
        <v>14</v>
      </c>
      <c r="B37" s="109">
        <v>4.26</v>
      </c>
      <c r="C37" s="130">
        <f t="shared" si="1"/>
        <v>266</v>
      </c>
      <c r="D37" s="131">
        <f>SUMIF('XCT Master (90)'!A1:A556,$C37,'XCT Master (90)'!B1:B556)</f>
        <v>0</v>
      </c>
      <c r="E37" s="112"/>
      <c r="F37" s="112"/>
      <c r="G37" s="112"/>
    </row>
    <row r="38" spans="1:7" ht="15" customHeight="1" x14ac:dyDescent="0.25">
      <c r="A38" s="118">
        <v>13</v>
      </c>
      <c r="B38" s="109">
        <v>4.3600000000000003</v>
      </c>
      <c r="C38" s="130">
        <f t="shared" si="1"/>
        <v>276</v>
      </c>
      <c r="D38" s="131">
        <f>SUMIF('XCT Master (90)'!A1:A556,$C38,'XCT Master (90)'!B1:B556)</f>
        <v>4</v>
      </c>
      <c r="E38" s="112"/>
      <c r="F38" s="112"/>
      <c r="G38" s="112"/>
    </row>
    <row r="39" spans="1:7" ht="15" customHeight="1" x14ac:dyDescent="0.25">
      <c r="A39" s="118">
        <v>43</v>
      </c>
      <c r="B39" s="109">
        <v>4.17</v>
      </c>
      <c r="C39" s="130">
        <f t="shared" si="1"/>
        <v>257</v>
      </c>
      <c r="D39" s="131">
        <f>SUMIF('XCT Master (90)'!A1:A556,$C39,'XCT Master (90)'!B1:B556)</f>
        <v>0</v>
      </c>
      <c r="E39" s="112"/>
      <c r="F39" s="112"/>
      <c r="G39" s="112"/>
    </row>
    <row r="40" spans="1:7" ht="15" customHeight="1" x14ac:dyDescent="0.25">
      <c r="A40" s="118">
        <v>32</v>
      </c>
      <c r="B40" s="121" t="s">
        <v>556</v>
      </c>
      <c r="C40" s="126" t="e">
        <f t="shared" si="1"/>
        <v>#VALUE!</v>
      </c>
      <c r="D40" s="132">
        <f>SUMIF('XCT Master (90)'!A1:A556,$C40,'XCT Master (90)'!B1:B556)</f>
        <v>0</v>
      </c>
      <c r="E40" s="112"/>
      <c r="F40" s="112"/>
      <c r="G40" s="112"/>
    </row>
    <row r="41" spans="1:7" ht="15" customHeight="1" x14ac:dyDescent="0.25">
      <c r="A41" s="118">
        <v>77</v>
      </c>
      <c r="B41" s="121" t="s">
        <v>556</v>
      </c>
      <c r="C41" s="126" t="e">
        <f t="shared" si="1"/>
        <v>#VALUE!</v>
      </c>
      <c r="D41" s="132">
        <f>SUMIF('XCT Master (90)'!A1:A556,$C41,'XCT Master (90)'!B1:B556)</f>
        <v>0</v>
      </c>
      <c r="E41" s="112"/>
      <c r="F41" s="112"/>
      <c r="G41" s="112"/>
    </row>
    <row r="42" spans="1:7" ht="15" customHeight="1" x14ac:dyDescent="0.25">
      <c r="A42" s="118">
        <v>70</v>
      </c>
      <c r="B42" s="109">
        <v>4.4000000000000004</v>
      </c>
      <c r="C42" s="130">
        <f t="shared" si="1"/>
        <v>280.00000000000006</v>
      </c>
      <c r="D42" s="131">
        <f>SUMIF('XCT Master (90)'!A1:A556,$C42,'XCT Master (90)'!B1:B556)</f>
        <v>5.6</v>
      </c>
      <c r="E42" s="112"/>
      <c r="F42" s="112"/>
      <c r="G42" s="112"/>
    </row>
    <row r="43" spans="1:7" ht="15" customHeight="1" x14ac:dyDescent="0.25">
      <c r="A43" s="118">
        <v>76</v>
      </c>
      <c r="B43" s="109">
        <v>4.34</v>
      </c>
      <c r="C43" s="130">
        <f t="shared" si="1"/>
        <v>274</v>
      </c>
      <c r="D43" s="131">
        <f>SUMIF('XCT Master (90)'!A1:A556,$C43,'XCT Master (90)'!B1:B556)</f>
        <v>3.2</v>
      </c>
      <c r="E43" s="112"/>
      <c r="F43" s="112"/>
      <c r="G43" s="112"/>
    </row>
    <row r="44" spans="1:7" ht="15" customHeight="1" x14ac:dyDescent="0.25">
      <c r="A44" s="118">
        <v>78</v>
      </c>
      <c r="B44" s="109">
        <v>4.55</v>
      </c>
      <c r="C44" s="130">
        <f t="shared" si="1"/>
        <v>295</v>
      </c>
      <c r="D44" s="131">
        <f>SUMIF('XCT Master (90)'!A1:A556,$C44,'XCT Master (90)'!B1:B556)</f>
        <v>11.6</v>
      </c>
      <c r="E44" s="112"/>
      <c r="F44" s="112"/>
      <c r="G44" s="112"/>
    </row>
    <row r="45" spans="1:7" ht="15" customHeight="1" x14ac:dyDescent="0.25">
      <c r="A45" s="118">
        <v>79</v>
      </c>
      <c r="B45" s="109">
        <v>5.22</v>
      </c>
      <c r="C45" s="130">
        <f t="shared" si="1"/>
        <v>322</v>
      </c>
      <c r="D45" s="131">
        <f>SUMIF('XCT Master (90)'!A1:A556,$C45,'XCT Master (90)'!B1:B556)</f>
        <v>22.4</v>
      </c>
      <c r="E45" s="112"/>
      <c r="F45" s="112"/>
      <c r="G45" s="112"/>
    </row>
    <row r="46" spans="1:7" ht="15" customHeight="1" x14ac:dyDescent="0.25">
      <c r="A46" s="118">
        <v>80</v>
      </c>
      <c r="B46" s="109">
        <v>4.0999999999999996</v>
      </c>
      <c r="C46" s="130">
        <f t="shared" si="1"/>
        <v>249.99999999999997</v>
      </c>
      <c r="D46" s="131">
        <f>SUMIF('XCT Master (90)'!A1:A556,$C46,'XCT Master (90)'!B1:B556)</f>
        <v>-0.4</v>
      </c>
      <c r="E46" s="112"/>
      <c r="F46" s="112"/>
      <c r="G46" s="112"/>
    </row>
    <row r="47" spans="1:7" ht="15" customHeight="1" x14ac:dyDescent="0.25">
      <c r="A47" s="118">
        <v>81</v>
      </c>
      <c r="B47" s="109">
        <v>4.59</v>
      </c>
      <c r="C47" s="130">
        <f t="shared" si="1"/>
        <v>299</v>
      </c>
      <c r="D47" s="131">
        <f>SUMIF('XCT Master (90)'!A1:A556,$C47,'XCT Master (90)'!B1:B556)</f>
        <v>13.2</v>
      </c>
      <c r="E47" s="112"/>
      <c r="F47" s="112"/>
      <c r="G47" s="112"/>
    </row>
    <row r="48" spans="1:7" ht="15" customHeight="1" x14ac:dyDescent="0.25">
      <c r="A48" s="118">
        <v>82</v>
      </c>
      <c r="B48" s="109">
        <v>4.4000000000000004</v>
      </c>
      <c r="C48" s="130">
        <f t="shared" si="1"/>
        <v>280.00000000000006</v>
      </c>
      <c r="D48" s="131">
        <f>SUMIF('XCT Master (90)'!A1:A556,$C48,'XCT Master (90)'!B1:B556)</f>
        <v>5.6</v>
      </c>
      <c r="E48" s="112"/>
      <c r="F48" s="112"/>
      <c r="G48" s="112"/>
    </row>
    <row r="49" spans="1:7" ht="15" customHeight="1" x14ac:dyDescent="0.25">
      <c r="A49" s="118">
        <v>54</v>
      </c>
      <c r="B49" s="109">
        <v>4.4000000000000004</v>
      </c>
      <c r="C49" s="130">
        <f t="shared" si="1"/>
        <v>280.00000000000006</v>
      </c>
      <c r="D49" s="131">
        <f>SUMIF('XCT Master (90)'!A1:A556,$C49,'XCT Master (90)'!B1:B556)</f>
        <v>5.6</v>
      </c>
      <c r="E49" s="112"/>
      <c r="F49" s="112"/>
      <c r="G49" s="112"/>
    </row>
    <row r="50" spans="1:7" ht="15" customHeight="1" x14ac:dyDescent="0.25">
      <c r="A50" s="118">
        <v>22</v>
      </c>
      <c r="B50" s="109">
        <v>5.0599999999999996</v>
      </c>
      <c r="C50" s="130">
        <f t="shared" si="1"/>
        <v>305.99999999999994</v>
      </c>
      <c r="D50" s="131">
        <f>SUMIF('XCT Master (90)'!A1:A556,$C50,'XCT Master (90)'!B1:B556)</f>
        <v>16</v>
      </c>
      <c r="E50" s="112"/>
      <c r="F50" s="112"/>
      <c r="G50" s="112"/>
    </row>
    <row r="51" spans="1:7" ht="15" customHeight="1" x14ac:dyDescent="0.25">
      <c r="A51" s="118">
        <v>84</v>
      </c>
      <c r="B51" s="109">
        <v>4.5</v>
      </c>
      <c r="C51" s="130">
        <f t="shared" si="1"/>
        <v>290</v>
      </c>
      <c r="D51" s="131">
        <f>SUMIF('XCT Master (90)'!A1:A556,$C51,'XCT Master (90)'!B1:B556)</f>
        <v>9.6</v>
      </c>
      <c r="E51" s="112"/>
      <c r="F51" s="112"/>
      <c r="G51" s="112"/>
    </row>
    <row r="52" spans="1:7" ht="15" customHeight="1" x14ac:dyDescent="0.25">
      <c r="A52" s="118">
        <v>85</v>
      </c>
      <c r="B52" s="109">
        <v>4.2300000000000004</v>
      </c>
      <c r="C52" s="130">
        <f t="shared" si="1"/>
        <v>263.00000000000006</v>
      </c>
      <c r="D52" s="131">
        <f>SUMIF('XCT Master (90)'!A1:A556,$C52,'XCT Master (90)'!B1:B556)</f>
        <v>0</v>
      </c>
      <c r="E52" s="112"/>
      <c r="F52" s="112"/>
      <c r="G52" s="112"/>
    </row>
    <row r="53" spans="1:7" ht="15" customHeight="1" x14ac:dyDescent="0.25">
      <c r="A53" s="118">
        <v>89</v>
      </c>
      <c r="B53" s="109">
        <v>5.0199999999999996</v>
      </c>
      <c r="C53" s="130">
        <f t="shared" si="1"/>
        <v>301.99999999999994</v>
      </c>
      <c r="D53" s="131">
        <f>SUMIF('XCT Master (90)'!A1:A556,$C53,'XCT Master (90)'!B1:B556)</f>
        <v>14.4</v>
      </c>
      <c r="E53" s="112"/>
      <c r="F53" s="112"/>
      <c r="G53" s="112"/>
    </row>
    <row r="54" spans="1:7" ht="15" customHeight="1" x14ac:dyDescent="0.25">
      <c r="A54" s="118">
        <v>93</v>
      </c>
      <c r="B54" s="109">
        <v>3.49</v>
      </c>
      <c r="C54" s="130">
        <f t="shared" si="1"/>
        <v>229.00000000000003</v>
      </c>
      <c r="D54" s="131">
        <f>SUMIF('XCT Master (90)'!A1:A556,$C54,'XCT Master (90)'!B1:B556)</f>
        <v>-8.8000000000000007</v>
      </c>
      <c r="E54" s="112"/>
      <c r="F54" s="112"/>
      <c r="G54" s="112"/>
    </row>
    <row r="55" spans="1:7" ht="15" customHeight="1" x14ac:dyDescent="0.25">
      <c r="A55" s="118">
        <v>61</v>
      </c>
      <c r="B55" s="109">
        <v>4.42</v>
      </c>
      <c r="C55" s="130">
        <f t="shared" si="1"/>
        <v>282</v>
      </c>
      <c r="D55" s="131">
        <f>SUMIF('XCT Master (90)'!A1:A556,$C55,'XCT Master (90)'!B1:B556)</f>
        <v>6.4</v>
      </c>
      <c r="E55" s="112"/>
      <c r="F55" s="112"/>
      <c r="G55" s="112"/>
    </row>
    <row r="56" spans="1:7" ht="15" customHeight="1" x14ac:dyDescent="0.25">
      <c r="A56" s="118">
        <v>63</v>
      </c>
      <c r="B56" s="109">
        <v>4.3499999999999996</v>
      </c>
      <c r="C56" s="130">
        <f t="shared" si="1"/>
        <v>274.99999999999994</v>
      </c>
      <c r="D56" s="131">
        <f>SUMIF('XCT Master (90)'!A1:A556,$C56,'XCT Master (90)'!B1:B556)</f>
        <v>3.6</v>
      </c>
      <c r="E56" s="112"/>
      <c r="F56" s="112"/>
      <c r="G56" s="112"/>
    </row>
    <row r="57" spans="1:7" ht="15" customHeight="1" x14ac:dyDescent="0.25">
      <c r="A57" s="118">
        <v>51</v>
      </c>
      <c r="B57" s="109">
        <v>4.38</v>
      </c>
      <c r="C57" s="130">
        <f t="shared" si="1"/>
        <v>278</v>
      </c>
      <c r="D57" s="131">
        <f>SUMIF('XCT Master (90)'!A1:A556,$C57,'XCT Master (90)'!B1:B556)</f>
        <v>4.8</v>
      </c>
      <c r="E57" s="112"/>
      <c r="F57" s="112"/>
      <c r="G57" s="112"/>
    </row>
    <row r="58" spans="1:7" ht="15" customHeight="1" x14ac:dyDescent="0.25">
      <c r="A58" s="118">
        <v>55</v>
      </c>
      <c r="B58" s="109">
        <v>4.33</v>
      </c>
      <c r="C58" s="130">
        <f t="shared" si="1"/>
        <v>273</v>
      </c>
      <c r="D58" s="131">
        <f>SUMIF('XCT Master (90)'!A1:A556,$C58,'XCT Master (90)'!B1:B556)</f>
        <v>2.8</v>
      </c>
      <c r="E58" s="112"/>
      <c r="F58" s="112"/>
      <c r="G58" s="112"/>
    </row>
    <row r="59" spans="1:7" ht="15" customHeight="1" x14ac:dyDescent="0.25">
      <c r="A59" s="118">
        <v>95</v>
      </c>
      <c r="B59" s="109">
        <v>5.01</v>
      </c>
      <c r="C59" s="130">
        <f t="shared" si="1"/>
        <v>301</v>
      </c>
      <c r="D59" s="131">
        <f>SUMIF('XCT Master (90)'!A1:A556,$C59,'XCT Master (90)'!B1:B556)</f>
        <v>14</v>
      </c>
      <c r="E59" s="112"/>
      <c r="F59" s="112"/>
      <c r="G59" s="112"/>
    </row>
    <row r="60" spans="1:7" ht="15" customHeight="1" x14ac:dyDescent="0.25">
      <c r="A60" s="118">
        <v>28</v>
      </c>
      <c r="B60" s="109">
        <v>4.3499999999999996</v>
      </c>
      <c r="C60" s="130">
        <f t="shared" si="1"/>
        <v>274.99999999999994</v>
      </c>
      <c r="D60" s="131">
        <f>SUMIF('XCT Master (90)'!A1:A556,$C60,'XCT Master (90)'!B1:B556)</f>
        <v>3.6</v>
      </c>
      <c r="E60" s="112"/>
      <c r="F60" s="112"/>
      <c r="G60" s="112"/>
    </row>
    <row r="61" spans="1:7" ht="15" customHeight="1" x14ac:dyDescent="0.25">
      <c r="A61" s="118">
        <v>58</v>
      </c>
      <c r="B61" s="109">
        <v>4.16</v>
      </c>
      <c r="C61" s="130">
        <f t="shared" si="1"/>
        <v>256</v>
      </c>
      <c r="D61" s="131">
        <f>SUMIF('XCT Master (90)'!A1:A556,$C61,'XCT Master (90)'!B1:B556)</f>
        <v>0</v>
      </c>
      <c r="E61" s="112"/>
      <c r="F61" s="112"/>
      <c r="G61" s="112"/>
    </row>
    <row r="62" spans="1:7" ht="15" customHeight="1" x14ac:dyDescent="0.25">
      <c r="A62" s="118">
        <v>59</v>
      </c>
      <c r="B62" s="109">
        <v>4.1100000000000003</v>
      </c>
      <c r="C62" s="130">
        <f t="shared" si="1"/>
        <v>251.00000000000003</v>
      </c>
      <c r="D62" s="131">
        <f>SUMIF('XCT Master (90)'!A1:A556,$C62,'XCT Master (90)'!B1:B556)</f>
        <v>0</v>
      </c>
      <c r="E62" s="112"/>
      <c r="F62" s="112"/>
      <c r="G62" s="112"/>
    </row>
    <row r="63" spans="1:7" ht="15" customHeight="1" x14ac:dyDescent="0.25">
      <c r="A63" s="118">
        <v>94</v>
      </c>
      <c r="B63" s="109">
        <v>4.2699999999999996</v>
      </c>
      <c r="C63" s="130">
        <f t="shared" si="1"/>
        <v>266.99999999999994</v>
      </c>
      <c r="D63" s="131">
        <f>SUMIF('XCT Master (90)'!A1:A556,$C63,'XCT Master (90)'!B1:B556)</f>
        <v>0.4</v>
      </c>
      <c r="E63" s="112"/>
      <c r="F63" s="112"/>
      <c r="G63" s="112"/>
    </row>
    <row r="64" spans="1:7" ht="15" customHeight="1" x14ac:dyDescent="0.25">
      <c r="A64" s="118">
        <v>86</v>
      </c>
      <c r="B64" s="109">
        <v>4.55</v>
      </c>
      <c r="C64" s="130">
        <f t="shared" si="1"/>
        <v>295</v>
      </c>
      <c r="D64" s="131">
        <f>SUMIF('XCT Master (90)'!A1:A556,$C64,'XCT Master (90)'!B1:B556)</f>
        <v>11.6</v>
      </c>
      <c r="E64" s="112"/>
      <c r="F64" s="112"/>
      <c r="G64" s="112"/>
    </row>
    <row r="65" spans="1:7" ht="15" customHeight="1" x14ac:dyDescent="0.25">
      <c r="A65" s="118">
        <v>92</v>
      </c>
      <c r="B65" s="109">
        <v>4.25</v>
      </c>
      <c r="C65" s="130">
        <f t="shared" si="1"/>
        <v>265</v>
      </c>
      <c r="D65" s="131">
        <f>SUMIF('XCT Master (90)'!A1:A556,$C65,'XCT Master (90)'!B1:B556)</f>
        <v>0</v>
      </c>
      <c r="E65" s="112"/>
      <c r="F65" s="112"/>
      <c r="G65" s="112"/>
    </row>
    <row r="66" spans="1:7" ht="15" customHeight="1" x14ac:dyDescent="0.25">
      <c r="A66" s="118">
        <v>91</v>
      </c>
      <c r="B66" s="109">
        <v>4.0999999999999996</v>
      </c>
      <c r="C66" s="130">
        <f t="shared" ref="C66:C97" si="2">(ROUNDDOWN(B66,0)*60)+((B66-ROUNDDOWN(B66,0))*100)</f>
        <v>249.99999999999997</v>
      </c>
      <c r="D66" s="131">
        <f>SUMIF('XCT Master (90)'!A1:A556,$C66,'XCT Master (90)'!B1:B556)</f>
        <v>-0.4</v>
      </c>
      <c r="E66" s="112"/>
      <c r="F66" s="112"/>
      <c r="G66" s="112"/>
    </row>
    <row r="67" spans="1:7" ht="15" customHeight="1" x14ac:dyDescent="0.25">
      <c r="A67" s="118">
        <v>87</v>
      </c>
      <c r="B67" s="109">
        <v>4.1500000000000004</v>
      </c>
      <c r="C67" s="130">
        <f t="shared" si="2"/>
        <v>255.00000000000003</v>
      </c>
      <c r="D67" s="131">
        <f>SUMIF('XCT Master (90)'!A1:A556,$C67,'XCT Master (90)'!B1:B556)</f>
        <v>0</v>
      </c>
      <c r="E67" s="112"/>
      <c r="F67" s="112"/>
      <c r="G67" s="112"/>
    </row>
    <row r="68" spans="1:7" ht="15" customHeight="1" x14ac:dyDescent="0.25">
      <c r="A68" s="118">
        <v>29</v>
      </c>
      <c r="B68" s="109">
        <v>4.18</v>
      </c>
      <c r="C68" s="130">
        <f t="shared" si="2"/>
        <v>258</v>
      </c>
      <c r="D68" s="131">
        <f>SUMIF('XCT Master (90)'!A1:A556,$C68,'XCT Master (90)'!B1:B556)</f>
        <v>0</v>
      </c>
      <c r="E68" s="112"/>
      <c r="F68" s="112"/>
      <c r="G68" s="112"/>
    </row>
    <row r="69" spans="1:7" ht="15" customHeight="1" x14ac:dyDescent="0.25">
      <c r="A69" s="118">
        <v>26</v>
      </c>
      <c r="B69" s="109">
        <v>4.1500000000000004</v>
      </c>
      <c r="C69" s="130">
        <f t="shared" si="2"/>
        <v>255.00000000000003</v>
      </c>
      <c r="D69" s="131">
        <f>SUMIF('XCT Master (90)'!A1:A556,$C69,'XCT Master (90)'!B1:B556)</f>
        <v>0</v>
      </c>
      <c r="E69" s="112"/>
      <c r="F69" s="112"/>
      <c r="G69" s="112"/>
    </row>
    <row r="70" spans="1:7" ht="15" customHeight="1" x14ac:dyDescent="0.25">
      <c r="A70" s="118"/>
      <c r="B70" s="109"/>
      <c r="C70" s="130">
        <f t="shared" si="2"/>
        <v>0</v>
      </c>
      <c r="D70" s="131">
        <f>SUMIF('XCT Master (90)'!A1:A556,$C70,'XCT Master (90)'!B1:B556)</f>
        <v>0</v>
      </c>
      <c r="E70" s="112"/>
      <c r="F70" s="112"/>
      <c r="G70" s="112"/>
    </row>
    <row r="71" spans="1:7" ht="15" customHeight="1" x14ac:dyDescent="0.25">
      <c r="A71" s="118"/>
      <c r="B71" s="109"/>
      <c r="C71" s="130">
        <f t="shared" si="2"/>
        <v>0</v>
      </c>
      <c r="D71" s="131">
        <f>SUMIF('XCT Master (90)'!A1:A556,$C71,'XCT Master (90)'!B1:B556)</f>
        <v>0</v>
      </c>
      <c r="E71" s="112"/>
      <c r="F71" s="112"/>
      <c r="G71" s="112"/>
    </row>
    <row r="72" spans="1:7" ht="15" customHeight="1" x14ac:dyDescent="0.25">
      <c r="A72" s="118"/>
      <c r="B72" s="109"/>
      <c r="C72" s="130">
        <f t="shared" si="2"/>
        <v>0</v>
      </c>
      <c r="D72" s="131">
        <f>SUMIF('XCT Master (90)'!A1:A556,$C72,'XCT Master (90)'!B1:B556)</f>
        <v>0</v>
      </c>
      <c r="E72" s="112"/>
      <c r="F72" s="112"/>
      <c r="G72" s="112"/>
    </row>
    <row r="73" spans="1:7" ht="15" customHeight="1" x14ac:dyDescent="0.25">
      <c r="A73" s="118"/>
      <c r="B73" s="109"/>
      <c r="C73" s="130">
        <f t="shared" si="2"/>
        <v>0</v>
      </c>
      <c r="D73" s="131">
        <f>SUMIF('XCT Master (90)'!A1:A556,$C73,'XCT Master (90)'!B1:B556)</f>
        <v>0</v>
      </c>
      <c r="E73" s="112"/>
      <c r="F73" s="112"/>
      <c r="G73" s="112"/>
    </row>
    <row r="74" spans="1:7" ht="15" customHeight="1" x14ac:dyDescent="0.25">
      <c r="A74" s="118"/>
      <c r="B74" s="109"/>
      <c r="C74" s="130">
        <f t="shared" si="2"/>
        <v>0</v>
      </c>
      <c r="D74" s="131">
        <f>SUMIF('XCT Master (90)'!A1:A556,$C74,'XCT Master (90)'!B1:B556)</f>
        <v>0</v>
      </c>
      <c r="E74" s="112"/>
      <c r="F74" s="112"/>
      <c r="G74" s="112"/>
    </row>
    <row r="75" spans="1:7" ht="15" customHeight="1" x14ac:dyDescent="0.25">
      <c r="A75" s="118"/>
      <c r="B75" s="109"/>
      <c r="C75" s="130">
        <f t="shared" si="2"/>
        <v>0</v>
      </c>
      <c r="D75" s="131">
        <f>SUMIF('XCT Master (90)'!A1:A556,$C75,'XCT Master (90)'!B1:B556)</f>
        <v>0</v>
      </c>
      <c r="E75" s="112"/>
      <c r="F75" s="112"/>
      <c r="G75" s="112"/>
    </row>
    <row r="76" spans="1:7" ht="15" customHeight="1" x14ac:dyDescent="0.25">
      <c r="A76" s="118"/>
      <c r="B76" s="109"/>
      <c r="C76" s="130">
        <f t="shared" si="2"/>
        <v>0</v>
      </c>
      <c r="D76" s="131">
        <f>SUMIF('XCT Master (90)'!A1:A556,$C76,'XCT Master (90)'!B1:B556)</f>
        <v>0</v>
      </c>
      <c r="E76" s="112"/>
      <c r="F76" s="112"/>
      <c r="G76" s="112"/>
    </row>
    <row r="77" spans="1:7" ht="15" customHeight="1" x14ac:dyDescent="0.25">
      <c r="A77" s="118"/>
      <c r="B77" s="109"/>
      <c r="C77" s="130">
        <f t="shared" si="2"/>
        <v>0</v>
      </c>
      <c r="D77" s="131">
        <f>SUMIF('XCT Master (90)'!A1:A556,$C77,'XCT Master (90)'!B1:B556)</f>
        <v>0</v>
      </c>
      <c r="E77" s="112"/>
      <c r="F77" s="112"/>
      <c r="G77" s="112"/>
    </row>
    <row r="78" spans="1:7" ht="15" customHeight="1" x14ac:dyDescent="0.25">
      <c r="A78" s="118"/>
      <c r="B78" s="109"/>
      <c r="C78" s="130">
        <f t="shared" si="2"/>
        <v>0</v>
      </c>
      <c r="D78" s="131">
        <f>SUMIF('XCT Master (90)'!A1:A556,$C78,'XCT Master (90)'!B1:B556)</f>
        <v>0</v>
      </c>
      <c r="E78" s="112"/>
      <c r="F78" s="112"/>
      <c r="G78" s="112"/>
    </row>
    <row r="79" spans="1:7" ht="15" customHeight="1" x14ac:dyDescent="0.25">
      <c r="A79" s="118"/>
      <c r="B79" s="109"/>
      <c r="C79" s="130">
        <f t="shared" si="2"/>
        <v>0</v>
      </c>
      <c r="D79" s="131">
        <f>SUMIF('XCT Master (90)'!A1:A556,$C79,'XCT Master (90)'!B1:B556)</f>
        <v>0</v>
      </c>
      <c r="E79" s="112"/>
      <c r="F79" s="112"/>
      <c r="G79" s="112"/>
    </row>
    <row r="80" spans="1:7" ht="15" customHeight="1" x14ac:dyDescent="0.25">
      <c r="A80" s="118"/>
      <c r="B80" s="109"/>
      <c r="C80" s="130">
        <f t="shared" si="2"/>
        <v>0</v>
      </c>
      <c r="D80" s="131">
        <f>SUMIF('XCT Master (90)'!A1:A556,$C80,'XCT Master (90)'!B1:B556)</f>
        <v>0</v>
      </c>
      <c r="E80" s="112"/>
      <c r="F80" s="112"/>
      <c r="G80" s="112"/>
    </row>
    <row r="81" spans="1:7" ht="15" customHeight="1" x14ac:dyDescent="0.25">
      <c r="A81" s="118"/>
      <c r="B81" s="109"/>
      <c r="C81" s="130">
        <f t="shared" si="2"/>
        <v>0</v>
      </c>
      <c r="D81" s="131">
        <f>SUMIF('XCT Master (90)'!A1:A556,$C81,'XCT Master (90)'!B1:B556)</f>
        <v>0</v>
      </c>
      <c r="E81" s="112"/>
      <c r="F81" s="112"/>
      <c r="G81" s="112"/>
    </row>
    <row r="82" spans="1:7" ht="15" customHeight="1" x14ac:dyDescent="0.25">
      <c r="A82" s="118"/>
      <c r="B82" s="109"/>
      <c r="C82" s="130">
        <f t="shared" si="2"/>
        <v>0</v>
      </c>
      <c r="D82" s="131">
        <f>SUMIF('XCT Master (90)'!A1:A556,$C82,'XCT Master (90)'!B1:B556)</f>
        <v>0</v>
      </c>
      <c r="E82" s="112"/>
      <c r="F82" s="112"/>
      <c r="G82" s="112"/>
    </row>
    <row r="83" spans="1:7" ht="15" customHeight="1" x14ac:dyDescent="0.25">
      <c r="A83" s="118"/>
      <c r="B83" s="109"/>
      <c r="C83" s="130">
        <f t="shared" si="2"/>
        <v>0</v>
      </c>
      <c r="D83" s="131">
        <f>SUMIF('XCT Master (90)'!A1:A556,$C83,'XCT Master (90)'!B1:B556)</f>
        <v>0</v>
      </c>
      <c r="E83" s="112"/>
      <c r="F83" s="112"/>
      <c r="G83" s="112"/>
    </row>
    <row r="84" spans="1:7" ht="15" customHeight="1" x14ac:dyDescent="0.25">
      <c r="A84" s="118"/>
      <c r="B84" s="109"/>
      <c r="C84" s="130">
        <f t="shared" si="2"/>
        <v>0</v>
      </c>
      <c r="D84" s="131">
        <f>SUMIF('XCT Master (90)'!A1:A556,$C84,'XCT Master (90)'!B1:B556)</f>
        <v>0</v>
      </c>
      <c r="E84" s="112"/>
      <c r="F84" s="112"/>
      <c r="G84" s="112"/>
    </row>
    <row r="85" spans="1:7" ht="15" customHeight="1" x14ac:dyDescent="0.25">
      <c r="A85" s="118"/>
      <c r="B85" s="109"/>
      <c r="C85" s="130">
        <f t="shared" si="2"/>
        <v>0</v>
      </c>
      <c r="D85" s="131">
        <f>SUMIF('XCT Master (90)'!A1:A556,$C85,'XCT Master (90)'!B1:B556)</f>
        <v>0</v>
      </c>
      <c r="E85" s="112"/>
      <c r="F85" s="112"/>
      <c r="G85" s="112"/>
    </row>
    <row r="86" spans="1:7" ht="15" customHeight="1" x14ac:dyDescent="0.25">
      <c r="A86" s="118"/>
      <c r="B86" s="109"/>
      <c r="C86" s="130">
        <f t="shared" si="2"/>
        <v>0</v>
      </c>
      <c r="D86" s="131">
        <f>SUMIF('XCT Master (90)'!A1:A556,$C86,'XCT Master (90)'!B1:B556)</f>
        <v>0</v>
      </c>
      <c r="E86" s="112"/>
      <c r="F86" s="112"/>
      <c r="G86" s="112"/>
    </row>
    <row r="87" spans="1:7" ht="15" customHeight="1" x14ac:dyDescent="0.25">
      <c r="A87" s="118"/>
      <c r="B87" s="109"/>
      <c r="C87" s="130">
        <f t="shared" si="2"/>
        <v>0</v>
      </c>
      <c r="D87" s="131">
        <f>SUMIF('XCT Master (90)'!A1:A556,$C87,'XCT Master (90)'!B1:B556)</f>
        <v>0</v>
      </c>
      <c r="E87" s="112"/>
      <c r="F87" s="112"/>
      <c r="G87" s="112"/>
    </row>
    <row r="88" spans="1:7" ht="15" customHeight="1" x14ac:dyDescent="0.25">
      <c r="A88" s="118"/>
      <c r="B88" s="109"/>
      <c r="C88" s="130">
        <f t="shared" si="2"/>
        <v>0</v>
      </c>
      <c r="D88" s="131">
        <f>SUMIF('XCT Master (90)'!A1:A556,$C88,'XCT Master (90)'!B1:B556)</f>
        <v>0</v>
      </c>
      <c r="E88" s="112"/>
      <c r="F88" s="112"/>
      <c r="G88" s="112"/>
    </row>
    <row r="89" spans="1:7" ht="15" customHeight="1" x14ac:dyDescent="0.25">
      <c r="A89" s="118"/>
      <c r="B89" s="109"/>
      <c r="C89" s="130">
        <f t="shared" si="2"/>
        <v>0</v>
      </c>
      <c r="D89" s="131">
        <f>SUMIF('XCT Master (90)'!A1:A556,$C89,'XCT Master (90)'!B1:B556)</f>
        <v>0</v>
      </c>
      <c r="E89" s="112"/>
      <c r="F89" s="112"/>
      <c r="G89" s="112"/>
    </row>
    <row r="90" spans="1:7" ht="15" customHeight="1" x14ac:dyDescent="0.25">
      <c r="A90" s="118"/>
      <c r="B90" s="109"/>
      <c r="C90" s="130">
        <f t="shared" si="2"/>
        <v>0</v>
      </c>
      <c r="D90" s="131">
        <f>SUMIF('XCT Master (90)'!A1:A556,$C90,'XCT Master (90)'!B1:B556)</f>
        <v>0</v>
      </c>
      <c r="E90" s="112"/>
      <c r="F90" s="112"/>
      <c r="G90" s="112"/>
    </row>
    <row r="91" spans="1:7" ht="15" customHeight="1" x14ac:dyDescent="0.25">
      <c r="A91" s="118"/>
      <c r="B91" s="109"/>
      <c r="C91" s="130">
        <f t="shared" si="2"/>
        <v>0</v>
      </c>
      <c r="D91" s="131">
        <f>SUMIF('XCT Master (90)'!A1:A556,$C91,'XCT Master (90)'!B1:B556)</f>
        <v>0</v>
      </c>
      <c r="E91" s="112"/>
      <c r="F91" s="112"/>
      <c r="G91" s="112"/>
    </row>
    <row r="92" spans="1:7" ht="15" customHeight="1" x14ac:dyDescent="0.25">
      <c r="A92" s="118"/>
      <c r="B92" s="109"/>
      <c r="C92" s="130">
        <f t="shared" si="2"/>
        <v>0</v>
      </c>
      <c r="D92" s="131">
        <f>SUMIF('XCT Master (90)'!A1:A556,$C92,'XCT Master (90)'!B1:B556)</f>
        <v>0</v>
      </c>
      <c r="E92" s="112"/>
      <c r="F92" s="112"/>
      <c r="G92" s="112"/>
    </row>
    <row r="93" spans="1:7" ht="15" customHeight="1" x14ac:dyDescent="0.25">
      <c r="A93" s="118"/>
      <c r="B93" s="109"/>
      <c r="C93" s="130">
        <f t="shared" si="2"/>
        <v>0</v>
      </c>
      <c r="D93" s="131">
        <f>SUMIF('XCT Master (90)'!A1:A556,$C93,'XCT Master (90)'!B1:B556)</f>
        <v>0</v>
      </c>
      <c r="E93" s="112"/>
      <c r="F93" s="112"/>
      <c r="G93" s="112"/>
    </row>
    <row r="94" spans="1:7" ht="15" customHeight="1" x14ac:dyDescent="0.25">
      <c r="A94" s="118"/>
      <c r="B94" s="109"/>
      <c r="C94" s="130">
        <f t="shared" si="2"/>
        <v>0</v>
      </c>
      <c r="D94" s="131">
        <f>SUMIF('XCT Master (90)'!A1:A556,$C94,'XCT Master (90)'!B1:B556)</f>
        <v>0</v>
      </c>
      <c r="E94" s="112"/>
      <c r="F94" s="112"/>
      <c r="G94" s="112"/>
    </row>
    <row r="95" spans="1:7" ht="15" customHeight="1" x14ac:dyDescent="0.25">
      <c r="A95" s="118"/>
      <c r="B95" s="109"/>
      <c r="C95" s="130">
        <f t="shared" si="2"/>
        <v>0</v>
      </c>
      <c r="D95" s="131">
        <f>SUMIF('XCT Master (90)'!A1:A556,$C95,'XCT Master (90)'!B1:B556)</f>
        <v>0</v>
      </c>
      <c r="E95" s="112"/>
      <c r="F95" s="112"/>
      <c r="G95" s="112"/>
    </row>
    <row r="96" spans="1:7" ht="15" customHeight="1" x14ac:dyDescent="0.25">
      <c r="A96" s="118"/>
      <c r="B96" s="109"/>
      <c r="C96" s="130">
        <f t="shared" si="2"/>
        <v>0</v>
      </c>
      <c r="D96" s="131">
        <f>SUMIF('XCT Master (90)'!A1:A556,$C96,'XCT Master (90)'!B1:B556)</f>
        <v>0</v>
      </c>
      <c r="E96" s="112"/>
      <c r="F96" s="112"/>
      <c r="G96" s="112"/>
    </row>
    <row r="97" spans="1:7" ht="15" customHeight="1" x14ac:dyDescent="0.25">
      <c r="A97" s="118"/>
      <c r="B97" s="109"/>
      <c r="C97" s="130">
        <f t="shared" si="2"/>
        <v>0</v>
      </c>
      <c r="D97" s="131">
        <f>SUMIF('XCT Master (90)'!A1:A556,$C97,'XCT Master (90)'!B1:B556)</f>
        <v>0</v>
      </c>
      <c r="E97" s="112"/>
      <c r="F97" s="112"/>
      <c r="G97" s="112"/>
    </row>
    <row r="98" spans="1:7" ht="15" customHeight="1" x14ac:dyDescent="0.25">
      <c r="A98" s="118"/>
      <c r="B98" s="109"/>
      <c r="C98" s="130">
        <f t="shared" ref="C98:C100" si="3">(ROUNDDOWN(B98,0)*60)+((B98-ROUNDDOWN(B98,0))*100)</f>
        <v>0</v>
      </c>
      <c r="D98" s="131">
        <f>SUMIF('XCT Master (90)'!A1:A556,$C98,'XCT Master (90)'!B1:B556)</f>
        <v>0</v>
      </c>
      <c r="E98" s="112"/>
      <c r="F98" s="112"/>
      <c r="G98" s="112"/>
    </row>
    <row r="99" spans="1:7" ht="15" customHeight="1" x14ac:dyDescent="0.25">
      <c r="A99" s="118"/>
      <c r="B99" s="109"/>
      <c r="C99" s="130">
        <f t="shared" si="3"/>
        <v>0</v>
      </c>
      <c r="D99" s="131">
        <f>SUMIF('XCT Master (90)'!A1:A556,$C99,'XCT Master (90)'!B1:B556)</f>
        <v>0</v>
      </c>
      <c r="E99" s="112"/>
      <c r="F99" s="112"/>
      <c r="G99" s="112"/>
    </row>
    <row r="100" spans="1:7" ht="15" customHeight="1" x14ac:dyDescent="0.25">
      <c r="A100" s="123"/>
      <c r="B100" s="116"/>
      <c r="C100" s="130">
        <f t="shared" si="3"/>
        <v>0</v>
      </c>
      <c r="D100" s="131">
        <f>SUMIF('XCT Master (90)'!A1:A556,$C100,'XCT Master (90)'!B1:B556)</f>
        <v>0</v>
      </c>
      <c r="E100" s="112"/>
      <c r="F100" s="112"/>
      <c r="G100" s="112"/>
    </row>
  </sheetData>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8"/>
  <sheetViews>
    <sheetView showGridLines="0" workbookViewId="0">
      <selection activeCell="E47" sqref="E47"/>
    </sheetView>
  </sheetViews>
  <sheetFormatPr defaultColWidth="9.140625" defaultRowHeight="12.75" customHeight="1" x14ac:dyDescent="0.25"/>
  <cols>
    <col min="1" max="1" width="13.42578125" style="5" customWidth="1"/>
    <col min="2" max="2" width="13.28515625" style="5" customWidth="1"/>
    <col min="3" max="3" width="11.140625" style="5" customWidth="1"/>
    <col min="4" max="4" width="22" style="5" customWidth="1"/>
    <col min="5" max="5" width="29.85546875" style="5" customWidth="1"/>
    <col min="6" max="6" width="27.42578125" style="5" customWidth="1"/>
    <col min="7" max="256" width="9.140625" style="5" customWidth="1"/>
  </cols>
  <sheetData>
    <row r="1" spans="1:6" ht="12.75" customHeight="1" x14ac:dyDescent="0.25">
      <c r="A1" s="6" t="s">
        <v>6</v>
      </c>
      <c r="B1" s="6" t="s">
        <v>7</v>
      </c>
      <c r="C1" s="6" t="s">
        <v>8</v>
      </c>
      <c r="D1" s="6" t="s">
        <v>9</v>
      </c>
      <c r="E1" s="6" t="s">
        <v>10</v>
      </c>
      <c r="F1" s="6" t="s">
        <v>11</v>
      </c>
    </row>
    <row r="2" spans="1:6" ht="12.75" customHeight="1" x14ac:dyDescent="0.25">
      <c r="A2" s="7">
        <v>9</v>
      </c>
      <c r="B2" s="8" t="s">
        <v>12</v>
      </c>
      <c r="C2" s="8" t="s">
        <v>13</v>
      </c>
      <c r="D2" s="8" t="s">
        <v>14</v>
      </c>
      <c r="E2" s="8" t="s">
        <v>15</v>
      </c>
      <c r="F2" s="8" t="s">
        <v>16</v>
      </c>
    </row>
    <row r="3" spans="1:6" ht="12.75" customHeight="1" x14ac:dyDescent="0.25">
      <c r="A3" s="9">
        <v>10</v>
      </c>
      <c r="B3" s="10" t="s">
        <v>12</v>
      </c>
      <c r="C3" s="10" t="s">
        <v>13</v>
      </c>
      <c r="D3" s="10" t="s">
        <v>17</v>
      </c>
      <c r="E3" s="10" t="s">
        <v>18</v>
      </c>
      <c r="F3" s="10" t="s">
        <v>16</v>
      </c>
    </row>
    <row r="4" spans="1:6" ht="12.75" customHeight="1" x14ac:dyDescent="0.25">
      <c r="A4" s="9">
        <v>26</v>
      </c>
      <c r="B4" s="10" t="s">
        <v>12</v>
      </c>
      <c r="C4" s="10" t="s">
        <v>13</v>
      </c>
      <c r="D4" s="10" t="s">
        <v>19</v>
      </c>
      <c r="E4" s="10" t="s">
        <v>20</v>
      </c>
      <c r="F4" s="10" t="s">
        <v>16</v>
      </c>
    </row>
    <row r="5" spans="1:6" ht="12.75" customHeight="1" x14ac:dyDescent="0.25">
      <c r="A5" s="9">
        <v>39</v>
      </c>
      <c r="B5" s="10" t="s">
        <v>21</v>
      </c>
      <c r="C5" s="10" t="s">
        <v>13</v>
      </c>
      <c r="D5" s="10" t="s">
        <v>22</v>
      </c>
      <c r="E5" s="10" t="s">
        <v>23</v>
      </c>
      <c r="F5" s="10" t="s">
        <v>16</v>
      </c>
    </row>
    <row r="6" spans="1:6" ht="12.75" customHeight="1" x14ac:dyDescent="0.25">
      <c r="A6" s="9">
        <v>40</v>
      </c>
      <c r="B6" s="10" t="s">
        <v>21</v>
      </c>
      <c r="C6" s="10" t="s">
        <v>13</v>
      </c>
      <c r="D6" s="10" t="s">
        <v>24</v>
      </c>
      <c r="E6" s="10" t="s">
        <v>25</v>
      </c>
      <c r="F6" s="10" t="s">
        <v>16</v>
      </c>
    </row>
    <row r="7" spans="1:6" ht="12.75" customHeight="1" x14ac:dyDescent="0.25">
      <c r="A7" s="9">
        <v>113</v>
      </c>
      <c r="B7" s="10" t="s">
        <v>26</v>
      </c>
      <c r="C7" s="10" t="s">
        <v>27</v>
      </c>
      <c r="D7" s="10" t="s">
        <v>28</v>
      </c>
      <c r="E7" s="10" t="s">
        <v>29</v>
      </c>
      <c r="F7" s="10" t="s">
        <v>16</v>
      </c>
    </row>
    <row r="8" spans="1:6" ht="12.75" customHeight="1" x14ac:dyDescent="0.25">
      <c r="A8" s="9">
        <v>114</v>
      </c>
      <c r="B8" s="10" t="s">
        <v>26</v>
      </c>
      <c r="C8" s="10" t="s">
        <v>27</v>
      </c>
      <c r="D8" s="10" t="s">
        <v>30</v>
      </c>
      <c r="E8" s="10" t="s">
        <v>31</v>
      </c>
      <c r="F8" s="10" t="s">
        <v>16</v>
      </c>
    </row>
    <row r="9" spans="1:6" ht="12.75" customHeight="1" x14ac:dyDescent="0.25">
      <c r="A9" s="9">
        <v>115</v>
      </c>
      <c r="B9" s="10" t="s">
        <v>26</v>
      </c>
      <c r="C9" s="10" t="s">
        <v>27</v>
      </c>
      <c r="D9" s="10" t="s">
        <v>32</v>
      </c>
      <c r="E9" s="10" t="s">
        <v>33</v>
      </c>
      <c r="F9" s="10" t="s">
        <v>16</v>
      </c>
    </row>
    <row r="10" spans="1:6" ht="12.75" customHeight="1" x14ac:dyDescent="0.25">
      <c r="A10" s="9">
        <v>116</v>
      </c>
      <c r="B10" s="10" t="s">
        <v>26</v>
      </c>
      <c r="C10" s="10" t="s">
        <v>27</v>
      </c>
      <c r="D10" s="10" t="s">
        <v>34</v>
      </c>
      <c r="E10" s="10" t="s">
        <v>35</v>
      </c>
      <c r="F10" s="10" t="s">
        <v>16</v>
      </c>
    </row>
    <row r="11" spans="1:6" ht="12.75" customHeight="1" x14ac:dyDescent="0.25">
      <c r="A11" s="9">
        <v>191</v>
      </c>
      <c r="B11" s="10" t="s">
        <v>36</v>
      </c>
      <c r="C11" s="10" t="s">
        <v>37</v>
      </c>
      <c r="D11" s="10" t="s">
        <v>38</v>
      </c>
      <c r="E11" s="10" t="s">
        <v>39</v>
      </c>
      <c r="F11" s="10" t="s">
        <v>16</v>
      </c>
    </row>
    <row r="12" spans="1:6" ht="12.75" customHeight="1" x14ac:dyDescent="0.25">
      <c r="A12" s="9">
        <v>192</v>
      </c>
      <c r="B12" s="10" t="s">
        <v>36</v>
      </c>
      <c r="C12" s="10" t="s">
        <v>37</v>
      </c>
      <c r="D12" s="10" t="s">
        <v>40</v>
      </c>
      <c r="E12" s="10" t="s">
        <v>41</v>
      </c>
      <c r="F12" s="10" t="s">
        <v>16</v>
      </c>
    </row>
    <row r="13" spans="1:6" ht="12.75" customHeight="1" x14ac:dyDescent="0.25">
      <c r="A13" s="9">
        <v>193</v>
      </c>
      <c r="B13" s="10" t="s">
        <v>36</v>
      </c>
      <c r="C13" s="10" t="s">
        <v>37</v>
      </c>
      <c r="D13" s="10" t="s">
        <v>42</v>
      </c>
      <c r="E13" s="10" t="s">
        <v>43</v>
      </c>
      <c r="F13" s="10" t="s">
        <v>16</v>
      </c>
    </row>
    <row r="14" spans="1:6" ht="12.75" customHeight="1" x14ac:dyDescent="0.25">
      <c r="A14" s="9">
        <v>194</v>
      </c>
      <c r="B14" s="10" t="s">
        <v>36</v>
      </c>
      <c r="C14" s="10" t="s">
        <v>37</v>
      </c>
      <c r="D14" s="10" t="s">
        <v>44</v>
      </c>
      <c r="E14" s="10" t="s">
        <v>45</v>
      </c>
      <c r="F14" s="10" t="s">
        <v>16</v>
      </c>
    </row>
    <row r="15" spans="1:6" ht="12.75" customHeight="1" x14ac:dyDescent="0.25">
      <c r="A15" s="9">
        <v>118</v>
      </c>
      <c r="B15" s="10" t="s">
        <v>26</v>
      </c>
      <c r="C15" s="10" t="s">
        <v>27</v>
      </c>
      <c r="D15" s="10" t="s">
        <v>46</v>
      </c>
      <c r="E15" s="10" t="s">
        <v>47</v>
      </c>
      <c r="F15" s="10" t="s">
        <v>48</v>
      </c>
    </row>
    <row r="16" spans="1:6" ht="12.75" customHeight="1" x14ac:dyDescent="0.25">
      <c r="A16" s="9">
        <v>155</v>
      </c>
      <c r="B16" s="10" t="s">
        <v>49</v>
      </c>
      <c r="C16" s="10" t="s">
        <v>50</v>
      </c>
      <c r="D16" s="10" t="s">
        <v>51</v>
      </c>
      <c r="E16" s="10" t="s">
        <v>52</v>
      </c>
      <c r="F16" s="10" t="s">
        <v>53</v>
      </c>
    </row>
    <row r="17" spans="1:6" ht="12.75" customHeight="1" x14ac:dyDescent="0.25">
      <c r="A17" s="9">
        <v>156</v>
      </c>
      <c r="B17" s="10" t="s">
        <v>49</v>
      </c>
      <c r="C17" s="10" t="s">
        <v>50</v>
      </c>
      <c r="D17" s="10" t="s">
        <v>54</v>
      </c>
      <c r="E17" s="11"/>
      <c r="F17" s="10" t="s">
        <v>53</v>
      </c>
    </row>
    <row r="18" spans="1:6" ht="12.75" customHeight="1" x14ac:dyDescent="0.25">
      <c r="A18" s="9">
        <v>157</v>
      </c>
      <c r="B18" s="10" t="s">
        <v>49</v>
      </c>
      <c r="C18" s="10" t="s">
        <v>50</v>
      </c>
      <c r="D18" s="10" t="s">
        <v>55</v>
      </c>
      <c r="E18" s="10" t="s">
        <v>56</v>
      </c>
      <c r="F18" s="10" t="s">
        <v>53</v>
      </c>
    </row>
    <row r="19" spans="1:6" ht="12.75" customHeight="1" x14ac:dyDescent="0.25">
      <c r="A19" s="9">
        <v>158</v>
      </c>
      <c r="B19" s="10" t="s">
        <v>49</v>
      </c>
      <c r="C19" s="10" t="s">
        <v>50</v>
      </c>
      <c r="D19" s="10" t="s">
        <v>57</v>
      </c>
      <c r="E19" s="10" t="s">
        <v>58</v>
      </c>
      <c r="F19" s="10" t="s">
        <v>53</v>
      </c>
    </row>
    <row r="20" spans="1:6" ht="12.75" customHeight="1" x14ac:dyDescent="0.25">
      <c r="A20" s="9">
        <v>133</v>
      </c>
      <c r="B20" s="10" t="s">
        <v>49</v>
      </c>
      <c r="C20" s="10" t="s">
        <v>50</v>
      </c>
      <c r="D20" s="10" t="s">
        <v>59</v>
      </c>
      <c r="E20" s="10" t="s">
        <v>60</v>
      </c>
      <c r="F20" s="10" t="s">
        <v>61</v>
      </c>
    </row>
    <row r="21" spans="1:6" ht="12.75" customHeight="1" x14ac:dyDescent="0.25">
      <c r="A21" s="9">
        <v>134</v>
      </c>
      <c r="B21" s="10" t="s">
        <v>49</v>
      </c>
      <c r="C21" s="10" t="s">
        <v>50</v>
      </c>
      <c r="D21" s="10" t="s">
        <v>14</v>
      </c>
      <c r="E21" s="10" t="s">
        <v>62</v>
      </c>
      <c r="F21" s="10" t="s">
        <v>61</v>
      </c>
    </row>
    <row r="22" spans="1:6" ht="12.75" customHeight="1" x14ac:dyDescent="0.25">
      <c r="A22" s="9">
        <v>135</v>
      </c>
      <c r="B22" s="10" t="s">
        <v>49</v>
      </c>
      <c r="C22" s="10" t="s">
        <v>50</v>
      </c>
      <c r="D22" s="10" t="s">
        <v>63</v>
      </c>
      <c r="E22" s="11"/>
      <c r="F22" s="10" t="s">
        <v>61</v>
      </c>
    </row>
    <row r="23" spans="1:6" ht="12.75" customHeight="1" x14ac:dyDescent="0.25">
      <c r="A23" s="9">
        <v>136</v>
      </c>
      <c r="B23" s="10" t="s">
        <v>49</v>
      </c>
      <c r="C23" s="10" t="s">
        <v>50</v>
      </c>
      <c r="D23" s="10" t="s">
        <v>64</v>
      </c>
      <c r="E23" s="10" t="s">
        <v>65</v>
      </c>
      <c r="F23" s="10" t="s">
        <v>61</v>
      </c>
    </row>
    <row r="24" spans="1:6" ht="12.75" customHeight="1" x14ac:dyDescent="0.25">
      <c r="A24" s="9">
        <v>25</v>
      </c>
      <c r="B24" s="10" t="s">
        <v>12</v>
      </c>
      <c r="C24" s="10" t="s">
        <v>13</v>
      </c>
      <c r="D24" s="10" t="s">
        <v>66</v>
      </c>
      <c r="E24" s="10" t="s">
        <v>67</v>
      </c>
      <c r="F24" s="10" t="s">
        <v>68</v>
      </c>
    </row>
    <row r="25" spans="1:6" ht="12.75" customHeight="1" x14ac:dyDescent="0.25">
      <c r="A25" s="9">
        <v>55</v>
      </c>
      <c r="B25" s="10" t="s">
        <v>21</v>
      </c>
      <c r="C25" s="10" t="s">
        <v>13</v>
      </c>
      <c r="D25" s="10" t="s">
        <v>69</v>
      </c>
      <c r="E25" s="10" t="s">
        <v>70</v>
      </c>
      <c r="F25" s="10" t="s">
        <v>68</v>
      </c>
    </row>
    <row r="26" spans="1:6" ht="12.75" customHeight="1" x14ac:dyDescent="0.25">
      <c r="A26" s="9">
        <v>147</v>
      </c>
      <c r="B26" s="10" t="s">
        <v>49</v>
      </c>
      <c r="C26" s="10" t="s">
        <v>50</v>
      </c>
      <c r="D26" s="10" t="s">
        <v>71</v>
      </c>
      <c r="E26" s="10" t="s">
        <v>72</v>
      </c>
      <c r="F26" s="10" t="s">
        <v>68</v>
      </c>
    </row>
    <row r="27" spans="1:6" ht="12.75" customHeight="1" x14ac:dyDescent="0.25">
      <c r="A27" s="9">
        <v>148</v>
      </c>
      <c r="B27" s="10" t="s">
        <v>49</v>
      </c>
      <c r="C27" s="10" t="s">
        <v>50</v>
      </c>
      <c r="D27" s="10" t="s">
        <v>73</v>
      </c>
      <c r="E27" s="10" t="s">
        <v>74</v>
      </c>
      <c r="F27" s="10" t="s">
        <v>68</v>
      </c>
    </row>
    <row r="28" spans="1:6" ht="12.75" customHeight="1" x14ac:dyDescent="0.25">
      <c r="A28" s="9">
        <v>149</v>
      </c>
      <c r="B28" s="10" t="s">
        <v>49</v>
      </c>
      <c r="C28" s="10" t="s">
        <v>50</v>
      </c>
      <c r="D28" s="10" t="s">
        <v>75</v>
      </c>
      <c r="E28" s="10" t="s">
        <v>76</v>
      </c>
      <c r="F28" s="10" t="s">
        <v>68</v>
      </c>
    </row>
    <row r="29" spans="1:6" ht="12.75" customHeight="1" x14ac:dyDescent="0.25">
      <c r="A29" s="9">
        <v>150</v>
      </c>
      <c r="B29" s="10" t="s">
        <v>49</v>
      </c>
      <c r="C29" s="10" t="s">
        <v>50</v>
      </c>
      <c r="D29" s="10" t="s">
        <v>77</v>
      </c>
      <c r="E29" s="10" t="s">
        <v>78</v>
      </c>
      <c r="F29" s="10" t="s">
        <v>68</v>
      </c>
    </row>
    <row r="30" spans="1:6" ht="12.75" customHeight="1" x14ac:dyDescent="0.25">
      <c r="A30" s="9">
        <v>27</v>
      </c>
      <c r="B30" s="10" t="s">
        <v>12</v>
      </c>
      <c r="C30" s="10" t="s">
        <v>13</v>
      </c>
      <c r="D30" s="10" t="s">
        <v>79</v>
      </c>
      <c r="E30" s="10" t="s">
        <v>80</v>
      </c>
      <c r="F30" s="10" t="s">
        <v>81</v>
      </c>
    </row>
    <row r="31" spans="1:6" ht="12.75" customHeight="1" x14ac:dyDescent="0.25">
      <c r="A31" s="9">
        <v>131</v>
      </c>
      <c r="B31" s="10" t="s">
        <v>49</v>
      </c>
      <c r="C31" s="10" t="s">
        <v>50</v>
      </c>
      <c r="D31" s="10" t="s">
        <v>82</v>
      </c>
      <c r="E31" s="10" t="s">
        <v>83</v>
      </c>
      <c r="F31" s="10" t="s">
        <v>81</v>
      </c>
    </row>
    <row r="32" spans="1:6" ht="12.75" customHeight="1" x14ac:dyDescent="0.25">
      <c r="A32" s="9">
        <v>132</v>
      </c>
      <c r="B32" s="10" t="s">
        <v>49</v>
      </c>
      <c r="C32" s="10" t="s">
        <v>50</v>
      </c>
      <c r="D32" s="10" t="s">
        <v>84</v>
      </c>
      <c r="E32" s="10" t="s">
        <v>85</v>
      </c>
      <c r="F32" s="10" t="s">
        <v>81</v>
      </c>
    </row>
    <row r="33" spans="1:6" ht="12.75" customHeight="1" x14ac:dyDescent="0.25">
      <c r="A33" s="9">
        <v>140</v>
      </c>
      <c r="B33" s="10" t="s">
        <v>49</v>
      </c>
      <c r="C33" s="10" t="s">
        <v>50</v>
      </c>
      <c r="D33" s="10" t="s">
        <v>86</v>
      </c>
      <c r="E33" s="10" t="s">
        <v>87</v>
      </c>
      <c r="F33" s="10" t="s">
        <v>81</v>
      </c>
    </row>
    <row r="34" spans="1:6" ht="12.75" customHeight="1" x14ac:dyDescent="0.25">
      <c r="A34" s="9">
        <v>141</v>
      </c>
      <c r="B34" s="10" t="s">
        <v>49</v>
      </c>
      <c r="C34" s="10" t="s">
        <v>50</v>
      </c>
      <c r="D34" s="10" t="s">
        <v>84</v>
      </c>
      <c r="E34" s="10" t="s">
        <v>88</v>
      </c>
      <c r="F34" s="10" t="s">
        <v>81</v>
      </c>
    </row>
    <row r="35" spans="1:6" ht="12.75" customHeight="1" x14ac:dyDescent="0.25">
      <c r="A35" s="9">
        <v>201</v>
      </c>
      <c r="B35" s="10" t="s">
        <v>36</v>
      </c>
      <c r="C35" s="10" t="s">
        <v>37</v>
      </c>
      <c r="D35" s="10" t="s">
        <v>89</v>
      </c>
      <c r="E35" s="10" t="s">
        <v>90</v>
      </c>
      <c r="F35" s="10" t="s">
        <v>81</v>
      </c>
    </row>
    <row r="36" spans="1:6" ht="12.75" customHeight="1" x14ac:dyDescent="0.25">
      <c r="A36" s="9">
        <v>202</v>
      </c>
      <c r="B36" s="10" t="s">
        <v>36</v>
      </c>
      <c r="C36" s="10" t="s">
        <v>37</v>
      </c>
      <c r="D36" s="10" t="s">
        <v>91</v>
      </c>
      <c r="E36" s="10" t="s">
        <v>92</v>
      </c>
      <c r="F36" s="10" t="s">
        <v>81</v>
      </c>
    </row>
    <row r="37" spans="1:6" ht="12.75" customHeight="1" x14ac:dyDescent="0.25">
      <c r="A37" s="9">
        <v>203</v>
      </c>
      <c r="B37" s="10" t="s">
        <v>36</v>
      </c>
      <c r="C37" s="10" t="s">
        <v>37</v>
      </c>
      <c r="D37" s="10" t="s">
        <v>93</v>
      </c>
      <c r="E37" s="10" t="s">
        <v>94</v>
      </c>
      <c r="F37" s="10" t="s">
        <v>81</v>
      </c>
    </row>
    <row r="38" spans="1:6" ht="12.75" customHeight="1" x14ac:dyDescent="0.25">
      <c r="A38" s="9">
        <v>5</v>
      </c>
      <c r="B38" s="10" t="s">
        <v>12</v>
      </c>
      <c r="C38" s="10" t="s">
        <v>13</v>
      </c>
      <c r="D38" s="10" t="s">
        <v>95</v>
      </c>
      <c r="E38" s="10" t="s">
        <v>96</v>
      </c>
      <c r="F38" s="10" t="s">
        <v>97</v>
      </c>
    </row>
    <row r="39" spans="1:6" ht="12.75" customHeight="1" x14ac:dyDescent="0.25">
      <c r="A39" s="9">
        <v>6</v>
      </c>
      <c r="B39" s="10" t="s">
        <v>12</v>
      </c>
      <c r="C39" s="10" t="s">
        <v>13</v>
      </c>
      <c r="D39" s="10" t="s">
        <v>98</v>
      </c>
      <c r="E39" s="10" t="s">
        <v>99</v>
      </c>
      <c r="F39" s="10" t="s">
        <v>97</v>
      </c>
    </row>
    <row r="40" spans="1:6" ht="12.75" customHeight="1" x14ac:dyDescent="0.25">
      <c r="A40" s="9">
        <v>35</v>
      </c>
      <c r="B40" s="10" t="s">
        <v>21</v>
      </c>
      <c r="C40" s="10" t="s">
        <v>13</v>
      </c>
      <c r="D40" s="10" t="s">
        <v>100</v>
      </c>
      <c r="E40" s="10" t="s">
        <v>101</v>
      </c>
      <c r="F40" s="10" t="s">
        <v>97</v>
      </c>
    </row>
    <row r="41" spans="1:6" ht="12.75" customHeight="1" x14ac:dyDescent="0.25">
      <c r="A41" s="9">
        <v>36</v>
      </c>
      <c r="B41" s="10" t="s">
        <v>21</v>
      </c>
      <c r="C41" s="10" t="s">
        <v>13</v>
      </c>
      <c r="D41" s="10" t="s">
        <v>102</v>
      </c>
      <c r="E41" s="10" t="s">
        <v>103</v>
      </c>
      <c r="F41" s="10" t="s">
        <v>97</v>
      </c>
    </row>
    <row r="42" spans="1:6" ht="12.75" customHeight="1" x14ac:dyDescent="0.25">
      <c r="A42" s="9">
        <v>7</v>
      </c>
      <c r="B42" s="10" t="s">
        <v>12</v>
      </c>
      <c r="C42" s="10" t="s">
        <v>13</v>
      </c>
      <c r="D42" s="10" t="s">
        <v>104</v>
      </c>
      <c r="E42" s="10" t="s">
        <v>105</v>
      </c>
      <c r="F42" s="10" t="s">
        <v>106</v>
      </c>
    </row>
    <row r="43" spans="1:6" ht="12.75" customHeight="1" x14ac:dyDescent="0.25">
      <c r="A43" s="9">
        <v>8</v>
      </c>
      <c r="B43" s="10" t="s">
        <v>12</v>
      </c>
      <c r="C43" s="10" t="s">
        <v>13</v>
      </c>
      <c r="D43" s="10" t="s">
        <v>107</v>
      </c>
      <c r="E43" s="10" t="s">
        <v>108</v>
      </c>
      <c r="F43" s="10" t="s">
        <v>106</v>
      </c>
    </row>
    <row r="44" spans="1:6" ht="12.75" customHeight="1" x14ac:dyDescent="0.25">
      <c r="A44" s="9">
        <v>37</v>
      </c>
      <c r="B44" s="10" t="s">
        <v>21</v>
      </c>
      <c r="C44" s="10" t="s">
        <v>13</v>
      </c>
      <c r="D44" s="10" t="s">
        <v>109</v>
      </c>
      <c r="E44" s="10" t="s">
        <v>110</v>
      </c>
      <c r="F44" s="10" t="s">
        <v>106</v>
      </c>
    </row>
    <row r="45" spans="1:6" ht="12.75" customHeight="1" x14ac:dyDescent="0.25">
      <c r="A45" s="9">
        <v>38</v>
      </c>
      <c r="B45" s="10" t="s">
        <v>21</v>
      </c>
      <c r="C45" s="10" t="s">
        <v>13</v>
      </c>
      <c r="D45" s="10" t="s">
        <v>111</v>
      </c>
      <c r="E45" s="10" t="s">
        <v>112</v>
      </c>
      <c r="F45" s="10" t="s">
        <v>106</v>
      </c>
    </row>
    <row r="46" spans="1:6" ht="12.75" customHeight="1" x14ac:dyDescent="0.25">
      <c r="A46" s="9">
        <v>101</v>
      </c>
      <c r="B46" s="10" t="s">
        <v>113</v>
      </c>
      <c r="C46" s="10" t="s">
        <v>114</v>
      </c>
      <c r="D46" s="10" t="s">
        <v>115</v>
      </c>
      <c r="E46" s="10" t="s">
        <v>116</v>
      </c>
      <c r="F46" s="10" t="s">
        <v>106</v>
      </c>
    </row>
    <row r="47" spans="1:6" ht="12.75" customHeight="1" x14ac:dyDescent="0.25">
      <c r="A47" s="9">
        <v>195</v>
      </c>
      <c r="B47" s="10" t="s">
        <v>36</v>
      </c>
      <c r="C47" s="10" t="s">
        <v>37</v>
      </c>
      <c r="D47" s="10" t="s">
        <v>117</v>
      </c>
      <c r="E47" s="10" t="s">
        <v>118</v>
      </c>
      <c r="F47" s="10" t="s">
        <v>106</v>
      </c>
    </row>
    <row r="48" spans="1:6" ht="12.75" customHeight="1" x14ac:dyDescent="0.25">
      <c r="A48" s="9">
        <v>24</v>
      </c>
      <c r="B48" s="10" t="s">
        <v>12</v>
      </c>
      <c r="C48" s="10" t="s">
        <v>13</v>
      </c>
      <c r="D48" s="10" t="s">
        <v>119</v>
      </c>
      <c r="E48" s="10" t="s">
        <v>120</v>
      </c>
      <c r="F48" s="10" t="s">
        <v>121</v>
      </c>
    </row>
    <row r="49" spans="1:6" ht="12.75" customHeight="1" x14ac:dyDescent="0.25">
      <c r="A49" s="9">
        <v>54</v>
      </c>
      <c r="B49" s="10" t="s">
        <v>21</v>
      </c>
      <c r="C49" s="10" t="s">
        <v>13</v>
      </c>
      <c r="D49" s="10" t="s">
        <v>122</v>
      </c>
      <c r="E49" s="10" t="s">
        <v>123</v>
      </c>
      <c r="F49" s="10" t="s">
        <v>121</v>
      </c>
    </row>
    <row r="50" spans="1:6" ht="12.75" customHeight="1" x14ac:dyDescent="0.25">
      <c r="A50" s="9">
        <v>120</v>
      </c>
      <c r="B50" s="10" t="s">
        <v>26</v>
      </c>
      <c r="C50" s="10" t="s">
        <v>27</v>
      </c>
      <c r="D50" s="10" t="s">
        <v>124</v>
      </c>
      <c r="E50" s="10" t="s">
        <v>125</v>
      </c>
      <c r="F50" s="10" t="s">
        <v>121</v>
      </c>
    </row>
    <row r="51" spans="1:6" ht="12.75" customHeight="1" x14ac:dyDescent="0.25">
      <c r="A51" s="9">
        <v>151</v>
      </c>
      <c r="B51" s="10" t="s">
        <v>49</v>
      </c>
      <c r="C51" s="10" t="s">
        <v>50</v>
      </c>
      <c r="D51" s="10" t="s">
        <v>126</v>
      </c>
      <c r="E51" s="10" t="s">
        <v>127</v>
      </c>
      <c r="F51" s="10" t="s">
        <v>121</v>
      </c>
    </row>
    <row r="52" spans="1:6" ht="12.75" customHeight="1" x14ac:dyDescent="0.25">
      <c r="A52" s="9">
        <v>152</v>
      </c>
      <c r="B52" s="10" t="s">
        <v>49</v>
      </c>
      <c r="C52" s="10" t="s">
        <v>50</v>
      </c>
      <c r="D52" s="10" t="s">
        <v>128</v>
      </c>
      <c r="E52" s="10" t="s">
        <v>129</v>
      </c>
      <c r="F52" s="10" t="s">
        <v>121</v>
      </c>
    </row>
    <row r="53" spans="1:6" ht="12.75" customHeight="1" x14ac:dyDescent="0.25">
      <c r="A53" s="9">
        <v>153</v>
      </c>
      <c r="B53" s="10" t="s">
        <v>49</v>
      </c>
      <c r="C53" s="10" t="s">
        <v>50</v>
      </c>
      <c r="D53" s="10" t="s">
        <v>130</v>
      </c>
      <c r="E53" s="10" t="s">
        <v>131</v>
      </c>
      <c r="F53" s="10" t="s">
        <v>121</v>
      </c>
    </row>
    <row r="54" spans="1:6" ht="12.75" customHeight="1" x14ac:dyDescent="0.25">
      <c r="A54" s="9">
        <v>154</v>
      </c>
      <c r="B54" s="10" t="s">
        <v>49</v>
      </c>
      <c r="C54" s="10" t="s">
        <v>50</v>
      </c>
      <c r="D54" s="10" t="s">
        <v>132</v>
      </c>
      <c r="E54" s="10" t="s">
        <v>133</v>
      </c>
      <c r="F54" s="10" t="s">
        <v>121</v>
      </c>
    </row>
    <row r="55" spans="1:6" ht="12.75" customHeight="1" x14ac:dyDescent="0.25">
      <c r="A55" s="9">
        <v>15</v>
      </c>
      <c r="B55" s="10" t="s">
        <v>12</v>
      </c>
      <c r="C55" s="10" t="s">
        <v>13</v>
      </c>
      <c r="D55" s="10" t="s">
        <v>134</v>
      </c>
      <c r="E55" s="10" t="s">
        <v>135</v>
      </c>
      <c r="F55" s="10" t="s">
        <v>136</v>
      </c>
    </row>
    <row r="56" spans="1:6" ht="12.75" customHeight="1" x14ac:dyDescent="0.25">
      <c r="A56" s="9">
        <v>16</v>
      </c>
      <c r="B56" s="10" t="s">
        <v>12</v>
      </c>
      <c r="C56" s="10" t="s">
        <v>13</v>
      </c>
      <c r="D56" s="10" t="s">
        <v>137</v>
      </c>
      <c r="E56" s="10" t="s">
        <v>138</v>
      </c>
      <c r="F56" s="10" t="s">
        <v>136</v>
      </c>
    </row>
    <row r="57" spans="1:6" ht="12.75" customHeight="1" x14ac:dyDescent="0.25">
      <c r="A57" s="9">
        <v>45</v>
      </c>
      <c r="B57" s="10" t="s">
        <v>21</v>
      </c>
      <c r="C57" s="10" t="s">
        <v>13</v>
      </c>
      <c r="D57" s="10" t="s">
        <v>139</v>
      </c>
      <c r="E57" s="10" t="s">
        <v>140</v>
      </c>
      <c r="F57" s="10" t="s">
        <v>136</v>
      </c>
    </row>
    <row r="58" spans="1:6" ht="12.75" customHeight="1" x14ac:dyDescent="0.25">
      <c r="A58" s="9">
        <v>46</v>
      </c>
      <c r="B58" s="10" t="s">
        <v>21</v>
      </c>
      <c r="C58" s="10" t="s">
        <v>13</v>
      </c>
      <c r="D58" s="10" t="s">
        <v>141</v>
      </c>
      <c r="E58" s="10" t="s">
        <v>142</v>
      </c>
      <c r="F58" s="10" t="s">
        <v>136</v>
      </c>
    </row>
    <row r="59" spans="1:6" ht="12.75" customHeight="1" x14ac:dyDescent="0.25">
      <c r="A59" s="9">
        <v>111</v>
      </c>
      <c r="B59" s="10" t="s">
        <v>26</v>
      </c>
      <c r="C59" s="10" t="s">
        <v>27</v>
      </c>
      <c r="D59" s="10" t="s">
        <v>143</v>
      </c>
      <c r="E59" s="10" t="s">
        <v>144</v>
      </c>
      <c r="F59" s="10" t="s">
        <v>136</v>
      </c>
    </row>
    <row r="60" spans="1:6" ht="12.75" customHeight="1" x14ac:dyDescent="0.25">
      <c r="A60" s="9">
        <v>117</v>
      </c>
      <c r="B60" s="10" t="s">
        <v>26</v>
      </c>
      <c r="C60" s="10" t="s">
        <v>27</v>
      </c>
      <c r="D60" s="10" t="s">
        <v>145</v>
      </c>
      <c r="E60" s="10" t="s">
        <v>146</v>
      </c>
      <c r="F60" s="10" t="s">
        <v>136</v>
      </c>
    </row>
    <row r="61" spans="1:6" ht="12.75" customHeight="1" x14ac:dyDescent="0.25">
      <c r="A61" s="9">
        <v>119</v>
      </c>
      <c r="B61" s="10" t="s">
        <v>26</v>
      </c>
      <c r="C61" s="10" t="s">
        <v>27</v>
      </c>
      <c r="D61" s="10" t="s">
        <v>143</v>
      </c>
      <c r="E61" s="10" t="s">
        <v>147</v>
      </c>
      <c r="F61" s="10" t="s">
        <v>136</v>
      </c>
    </row>
    <row r="62" spans="1:6" ht="12.75" customHeight="1" x14ac:dyDescent="0.25">
      <c r="A62" s="9">
        <v>11</v>
      </c>
      <c r="B62" s="10" t="s">
        <v>12</v>
      </c>
      <c r="C62" s="10" t="s">
        <v>13</v>
      </c>
      <c r="D62" s="10" t="s">
        <v>148</v>
      </c>
      <c r="E62" s="10" t="s">
        <v>149</v>
      </c>
      <c r="F62" s="10" t="s">
        <v>150</v>
      </c>
    </row>
    <row r="63" spans="1:6" ht="12.75" customHeight="1" x14ac:dyDescent="0.25">
      <c r="A63" s="9">
        <v>12</v>
      </c>
      <c r="B63" s="10" t="s">
        <v>12</v>
      </c>
      <c r="C63" s="10" t="s">
        <v>13</v>
      </c>
      <c r="D63" s="10" t="s">
        <v>151</v>
      </c>
      <c r="E63" s="10" t="s">
        <v>152</v>
      </c>
      <c r="F63" s="10" t="s">
        <v>150</v>
      </c>
    </row>
    <row r="64" spans="1:6" ht="12.75" customHeight="1" x14ac:dyDescent="0.25">
      <c r="A64" s="9">
        <v>41</v>
      </c>
      <c r="B64" s="10" t="s">
        <v>21</v>
      </c>
      <c r="C64" s="10" t="s">
        <v>13</v>
      </c>
      <c r="D64" s="10" t="s">
        <v>153</v>
      </c>
      <c r="E64" s="10" t="s">
        <v>154</v>
      </c>
      <c r="F64" s="10" t="s">
        <v>150</v>
      </c>
    </row>
    <row r="65" spans="1:6" ht="12.75" customHeight="1" x14ac:dyDescent="0.25">
      <c r="A65" s="9">
        <v>42</v>
      </c>
      <c r="B65" s="10" t="s">
        <v>21</v>
      </c>
      <c r="C65" s="10" t="s">
        <v>13</v>
      </c>
      <c r="D65" s="10" t="s">
        <v>155</v>
      </c>
      <c r="E65" s="10" t="s">
        <v>156</v>
      </c>
      <c r="F65" s="10" t="s">
        <v>150</v>
      </c>
    </row>
    <row r="66" spans="1:6" ht="12.75" customHeight="1" x14ac:dyDescent="0.25">
      <c r="A66" s="9">
        <v>137</v>
      </c>
      <c r="B66" s="10" t="s">
        <v>49</v>
      </c>
      <c r="C66" s="10" t="s">
        <v>50</v>
      </c>
      <c r="D66" s="10" t="s">
        <v>151</v>
      </c>
      <c r="E66" s="10" t="s">
        <v>157</v>
      </c>
      <c r="F66" s="10" t="s">
        <v>150</v>
      </c>
    </row>
    <row r="67" spans="1:6" ht="12.75" customHeight="1" x14ac:dyDescent="0.25">
      <c r="A67" s="9">
        <v>19</v>
      </c>
      <c r="B67" s="10" t="s">
        <v>12</v>
      </c>
      <c r="C67" s="10" t="s">
        <v>13</v>
      </c>
      <c r="D67" s="10" t="s">
        <v>158</v>
      </c>
      <c r="E67" s="10" t="s">
        <v>159</v>
      </c>
      <c r="F67" s="10" t="s">
        <v>160</v>
      </c>
    </row>
    <row r="68" spans="1:6" ht="12.75" customHeight="1" x14ac:dyDescent="0.25">
      <c r="A68" s="9">
        <v>20</v>
      </c>
      <c r="B68" s="10" t="s">
        <v>12</v>
      </c>
      <c r="C68" s="10" t="s">
        <v>13</v>
      </c>
      <c r="D68" s="10" t="s">
        <v>161</v>
      </c>
      <c r="E68" s="10" t="s">
        <v>162</v>
      </c>
      <c r="F68" s="10" t="s">
        <v>160</v>
      </c>
    </row>
    <row r="69" spans="1:6" ht="12.75" customHeight="1" x14ac:dyDescent="0.25">
      <c r="A69" s="9">
        <v>49</v>
      </c>
      <c r="B69" s="10" t="s">
        <v>21</v>
      </c>
      <c r="C69" s="10" t="s">
        <v>13</v>
      </c>
      <c r="D69" s="10" t="s">
        <v>163</v>
      </c>
      <c r="E69" s="10" t="s">
        <v>164</v>
      </c>
      <c r="F69" s="10" t="s">
        <v>160</v>
      </c>
    </row>
    <row r="70" spans="1:6" ht="12.75" customHeight="1" x14ac:dyDescent="0.25">
      <c r="A70" s="9">
        <v>50</v>
      </c>
      <c r="B70" s="10" t="s">
        <v>21</v>
      </c>
      <c r="C70" s="10" t="s">
        <v>13</v>
      </c>
      <c r="D70" s="10" t="s">
        <v>165</v>
      </c>
      <c r="E70" s="10" t="s">
        <v>166</v>
      </c>
      <c r="F70" s="10" t="s">
        <v>160</v>
      </c>
    </row>
    <row r="71" spans="1:6" ht="12.75" customHeight="1" x14ac:dyDescent="0.25">
      <c r="A71" s="9">
        <v>13</v>
      </c>
      <c r="B71" s="10" t="s">
        <v>12</v>
      </c>
      <c r="C71" s="10" t="s">
        <v>13</v>
      </c>
      <c r="D71" s="10" t="s">
        <v>167</v>
      </c>
      <c r="E71" s="10" t="s">
        <v>168</v>
      </c>
      <c r="F71" s="10" t="s">
        <v>169</v>
      </c>
    </row>
    <row r="72" spans="1:6" ht="12.75" customHeight="1" x14ac:dyDescent="0.25">
      <c r="A72" s="9">
        <v>14</v>
      </c>
      <c r="B72" s="10" t="s">
        <v>12</v>
      </c>
      <c r="C72" s="10" t="s">
        <v>13</v>
      </c>
      <c r="D72" s="10" t="s">
        <v>170</v>
      </c>
      <c r="E72" s="10" t="s">
        <v>171</v>
      </c>
      <c r="F72" s="10" t="s">
        <v>169</v>
      </c>
    </row>
    <row r="73" spans="1:6" ht="12.75" customHeight="1" x14ac:dyDescent="0.25">
      <c r="A73" s="9">
        <v>23</v>
      </c>
      <c r="B73" s="10" t="s">
        <v>12</v>
      </c>
      <c r="C73" s="10" t="s">
        <v>13</v>
      </c>
      <c r="D73" s="10" t="s">
        <v>172</v>
      </c>
      <c r="E73" s="10" t="s">
        <v>173</v>
      </c>
      <c r="F73" s="10" t="s">
        <v>169</v>
      </c>
    </row>
    <row r="74" spans="1:6" ht="12.75" customHeight="1" x14ac:dyDescent="0.25">
      <c r="A74" s="9">
        <v>43</v>
      </c>
      <c r="B74" s="10" t="s">
        <v>21</v>
      </c>
      <c r="C74" s="10" t="s">
        <v>13</v>
      </c>
      <c r="D74" s="10" t="s">
        <v>174</v>
      </c>
      <c r="E74" s="10" t="s">
        <v>175</v>
      </c>
      <c r="F74" s="10" t="s">
        <v>169</v>
      </c>
    </row>
    <row r="75" spans="1:6" ht="12.75" customHeight="1" x14ac:dyDescent="0.25">
      <c r="A75" s="9">
        <v>44</v>
      </c>
      <c r="B75" s="10" t="s">
        <v>21</v>
      </c>
      <c r="C75" s="10" t="s">
        <v>13</v>
      </c>
      <c r="D75" s="10" t="s">
        <v>176</v>
      </c>
      <c r="E75" s="10" t="s">
        <v>177</v>
      </c>
      <c r="F75" s="10" t="s">
        <v>169</v>
      </c>
    </row>
    <row r="76" spans="1:6" ht="12.75" customHeight="1" x14ac:dyDescent="0.25">
      <c r="A76" s="9">
        <v>128</v>
      </c>
      <c r="B76" s="10" t="s">
        <v>26</v>
      </c>
      <c r="C76" s="10" t="s">
        <v>27</v>
      </c>
      <c r="D76" s="10" t="s">
        <v>178</v>
      </c>
      <c r="E76" s="10" t="s">
        <v>179</v>
      </c>
      <c r="F76" s="10" t="s">
        <v>169</v>
      </c>
    </row>
    <row r="77" spans="1:6" ht="12.75" customHeight="1" x14ac:dyDescent="0.25">
      <c r="A77" s="9">
        <v>138</v>
      </c>
      <c r="B77" s="10" t="s">
        <v>49</v>
      </c>
      <c r="C77" s="10" t="s">
        <v>50</v>
      </c>
      <c r="D77" s="10" t="s">
        <v>180</v>
      </c>
      <c r="E77" s="10" t="s">
        <v>173</v>
      </c>
      <c r="F77" s="10" t="s">
        <v>169</v>
      </c>
    </row>
    <row r="78" spans="1:6" ht="12.75" customHeight="1" x14ac:dyDescent="0.25">
      <c r="A78" s="9">
        <v>196</v>
      </c>
      <c r="B78" s="10" t="s">
        <v>36</v>
      </c>
      <c r="C78" s="10" t="s">
        <v>37</v>
      </c>
      <c r="D78" s="10" t="s">
        <v>181</v>
      </c>
      <c r="E78" s="10" t="s">
        <v>182</v>
      </c>
      <c r="F78" s="10" t="s">
        <v>169</v>
      </c>
    </row>
    <row r="79" spans="1:6" ht="12.75" customHeight="1" x14ac:dyDescent="0.25">
      <c r="A79" s="9">
        <v>21</v>
      </c>
      <c r="B79" s="10" t="s">
        <v>12</v>
      </c>
      <c r="C79" s="10" t="s">
        <v>13</v>
      </c>
      <c r="D79" s="10" t="s">
        <v>183</v>
      </c>
      <c r="E79" s="10" t="s">
        <v>184</v>
      </c>
      <c r="F79" s="10" t="s">
        <v>185</v>
      </c>
    </row>
    <row r="80" spans="1:6" ht="12.75" customHeight="1" x14ac:dyDescent="0.25">
      <c r="A80" s="9">
        <v>22</v>
      </c>
      <c r="B80" s="10" t="s">
        <v>12</v>
      </c>
      <c r="C80" s="10" t="s">
        <v>13</v>
      </c>
      <c r="D80" s="10" t="s">
        <v>186</v>
      </c>
      <c r="E80" s="10" t="s">
        <v>187</v>
      </c>
      <c r="F80" s="10" t="s">
        <v>185</v>
      </c>
    </row>
    <row r="81" spans="1:6" ht="12.75" customHeight="1" x14ac:dyDescent="0.25">
      <c r="A81" s="9">
        <v>51</v>
      </c>
      <c r="B81" s="10" t="s">
        <v>21</v>
      </c>
      <c r="C81" s="10" t="s">
        <v>13</v>
      </c>
      <c r="D81" s="10" t="s">
        <v>188</v>
      </c>
      <c r="E81" s="10" t="s">
        <v>189</v>
      </c>
      <c r="F81" s="10" t="s">
        <v>185</v>
      </c>
    </row>
    <row r="82" spans="1:6" ht="12.75" customHeight="1" x14ac:dyDescent="0.25">
      <c r="A82" s="9">
        <v>52</v>
      </c>
      <c r="B82" s="10" t="s">
        <v>21</v>
      </c>
      <c r="C82" s="10" t="s">
        <v>13</v>
      </c>
      <c r="D82" s="10" t="s">
        <v>190</v>
      </c>
      <c r="E82" s="10" t="s">
        <v>191</v>
      </c>
      <c r="F82" s="10" t="s">
        <v>185</v>
      </c>
    </row>
    <row r="83" spans="1:6" ht="12.75" customHeight="1" x14ac:dyDescent="0.25">
      <c r="A83" s="9">
        <v>95</v>
      </c>
      <c r="B83" s="10" t="s">
        <v>192</v>
      </c>
      <c r="C83" s="10" t="s">
        <v>193</v>
      </c>
      <c r="D83" s="10" t="s">
        <v>194</v>
      </c>
      <c r="E83" s="10" t="s">
        <v>195</v>
      </c>
      <c r="F83" s="10" t="s">
        <v>185</v>
      </c>
    </row>
    <row r="84" spans="1:6" ht="12.75" customHeight="1" x14ac:dyDescent="0.25">
      <c r="A84" s="9">
        <v>53</v>
      </c>
      <c r="B84" s="10" t="s">
        <v>21</v>
      </c>
      <c r="C84" s="10" t="s">
        <v>13</v>
      </c>
      <c r="D84" s="10" t="s">
        <v>196</v>
      </c>
      <c r="E84" s="10" t="s">
        <v>197</v>
      </c>
      <c r="F84" s="10" t="s">
        <v>198</v>
      </c>
    </row>
    <row r="85" spans="1:6" ht="12.75" customHeight="1" x14ac:dyDescent="0.25">
      <c r="A85" s="9">
        <v>121</v>
      </c>
      <c r="B85" s="10" t="s">
        <v>26</v>
      </c>
      <c r="C85" s="10" t="s">
        <v>27</v>
      </c>
      <c r="D85" s="10" t="s">
        <v>199</v>
      </c>
      <c r="E85" s="10" t="s">
        <v>200</v>
      </c>
      <c r="F85" s="10" t="s">
        <v>198</v>
      </c>
    </row>
    <row r="86" spans="1:6" ht="12.75" customHeight="1" x14ac:dyDescent="0.25">
      <c r="A86" s="9">
        <v>122</v>
      </c>
      <c r="B86" s="10" t="s">
        <v>26</v>
      </c>
      <c r="C86" s="10" t="s">
        <v>27</v>
      </c>
      <c r="D86" s="10" t="s">
        <v>201</v>
      </c>
      <c r="E86" s="10" t="s">
        <v>202</v>
      </c>
      <c r="F86" s="10" t="s">
        <v>198</v>
      </c>
    </row>
    <row r="87" spans="1:6" ht="12.75" customHeight="1" x14ac:dyDescent="0.25">
      <c r="A87" s="9">
        <v>123</v>
      </c>
      <c r="B87" s="10" t="s">
        <v>26</v>
      </c>
      <c r="C87" s="10" t="s">
        <v>27</v>
      </c>
      <c r="D87" s="10" t="s">
        <v>203</v>
      </c>
      <c r="E87" s="10" t="s">
        <v>204</v>
      </c>
      <c r="F87" s="10" t="s">
        <v>198</v>
      </c>
    </row>
    <row r="88" spans="1:6" ht="12.75" customHeight="1" x14ac:dyDescent="0.25">
      <c r="A88" s="9">
        <v>124</v>
      </c>
      <c r="B88" s="10" t="s">
        <v>26</v>
      </c>
      <c r="C88" s="10" t="s">
        <v>27</v>
      </c>
      <c r="D88" s="11"/>
      <c r="E88" s="10" t="s">
        <v>205</v>
      </c>
      <c r="F88" s="10" t="s">
        <v>198</v>
      </c>
    </row>
    <row r="89" spans="1:6" ht="12.75" customHeight="1" x14ac:dyDescent="0.25">
      <c r="A89" s="9">
        <v>139</v>
      </c>
      <c r="B89" s="10" t="s">
        <v>49</v>
      </c>
      <c r="C89" s="10" t="s">
        <v>50</v>
      </c>
      <c r="D89" s="10" t="s">
        <v>206</v>
      </c>
      <c r="E89" s="11"/>
      <c r="F89" s="10" t="s">
        <v>198</v>
      </c>
    </row>
    <row r="90" spans="1:6" ht="12.75" customHeight="1" x14ac:dyDescent="0.25">
      <c r="A90" s="9">
        <v>146</v>
      </c>
      <c r="B90" s="10" t="s">
        <v>49</v>
      </c>
      <c r="C90" s="10" t="s">
        <v>50</v>
      </c>
      <c r="D90" s="10" t="s">
        <v>207</v>
      </c>
      <c r="E90" s="10" t="s">
        <v>208</v>
      </c>
      <c r="F90" s="10" t="s">
        <v>198</v>
      </c>
    </row>
    <row r="91" spans="1:6" ht="12.75" customHeight="1" x14ac:dyDescent="0.25">
      <c r="A91" s="9">
        <v>28</v>
      </c>
      <c r="B91" s="10" t="s">
        <v>12</v>
      </c>
      <c r="C91" s="10" t="s">
        <v>13</v>
      </c>
      <c r="D91" s="10" t="s">
        <v>209</v>
      </c>
      <c r="E91" s="10" t="s">
        <v>210</v>
      </c>
      <c r="F91" s="10" t="s">
        <v>211</v>
      </c>
    </row>
    <row r="92" spans="1:6" ht="12.75" customHeight="1" x14ac:dyDescent="0.25">
      <c r="A92" s="9">
        <v>29</v>
      </c>
      <c r="B92" s="10" t="s">
        <v>12</v>
      </c>
      <c r="C92" s="10" t="s">
        <v>13</v>
      </c>
      <c r="D92" s="10" t="s">
        <v>212</v>
      </c>
      <c r="E92" s="10" t="s">
        <v>213</v>
      </c>
      <c r="F92" s="10" t="s">
        <v>211</v>
      </c>
    </row>
    <row r="93" spans="1:6" ht="12.75" customHeight="1" x14ac:dyDescent="0.25">
      <c r="A93" s="9">
        <v>58</v>
      </c>
      <c r="B93" s="10" t="s">
        <v>21</v>
      </c>
      <c r="C93" s="10" t="s">
        <v>13</v>
      </c>
      <c r="D93" s="10" t="s">
        <v>214</v>
      </c>
      <c r="E93" s="10" t="s">
        <v>215</v>
      </c>
      <c r="F93" s="10" t="s">
        <v>211</v>
      </c>
    </row>
    <row r="94" spans="1:6" ht="12.75" customHeight="1" x14ac:dyDescent="0.25">
      <c r="A94" s="9">
        <v>59</v>
      </c>
      <c r="B94" s="10" t="s">
        <v>21</v>
      </c>
      <c r="C94" s="10" t="s">
        <v>13</v>
      </c>
      <c r="D94" s="10" t="s">
        <v>216</v>
      </c>
      <c r="E94" s="10" t="s">
        <v>217</v>
      </c>
      <c r="F94" s="10" t="s">
        <v>211</v>
      </c>
    </row>
    <row r="95" spans="1:6" ht="12.75" customHeight="1" x14ac:dyDescent="0.25">
      <c r="A95" s="9">
        <v>3</v>
      </c>
      <c r="B95" s="10" t="s">
        <v>12</v>
      </c>
      <c r="C95" s="10" t="s">
        <v>13</v>
      </c>
      <c r="D95" s="10" t="s">
        <v>218</v>
      </c>
      <c r="E95" s="10" t="s">
        <v>52</v>
      </c>
      <c r="F95" s="10" t="s">
        <v>219</v>
      </c>
    </row>
    <row r="96" spans="1:6" ht="12.75" customHeight="1" x14ac:dyDescent="0.25">
      <c r="A96" s="9">
        <v>4</v>
      </c>
      <c r="B96" s="10" t="s">
        <v>12</v>
      </c>
      <c r="C96" s="10" t="s">
        <v>13</v>
      </c>
      <c r="D96" s="10" t="s">
        <v>220</v>
      </c>
      <c r="E96" s="10" t="s">
        <v>221</v>
      </c>
      <c r="F96" s="10" t="s">
        <v>219</v>
      </c>
    </row>
    <row r="97" spans="1:6" ht="12.75" customHeight="1" x14ac:dyDescent="0.25">
      <c r="A97" s="9">
        <v>33</v>
      </c>
      <c r="B97" s="10" t="s">
        <v>21</v>
      </c>
      <c r="C97" s="10" t="s">
        <v>13</v>
      </c>
      <c r="D97" s="10" t="s">
        <v>222</v>
      </c>
      <c r="E97" s="10" t="s">
        <v>223</v>
      </c>
      <c r="F97" s="10" t="s">
        <v>219</v>
      </c>
    </row>
    <row r="98" spans="1:6" ht="12.75" customHeight="1" x14ac:dyDescent="0.25">
      <c r="A98" s="9">
        <v>34</v>
      </c>
      <c r="B98" s="10" t="s">
        <v>21</v>
      </c>
      <c r="C98" s="10" t="s">
        <v>13</v>
      </c>
      <c r="D98" s="10" t="s">
        <v>224</v>
      </c>
      <c r="E98" s="10" t="s">
        <v>225</v>
      </c>
      <c r="F98" s="10" t="s">
        <v>219</v>
      </c>
    </row>
    <row r="99" spans="1:6" ht="12.75" customHeight="1" x14ac:dyDescent="0.25">
      <c r="A99" s="9">
        <v>91</v>
      </c>
      <c r="B99" s="10" t="s">
        <v>192</v>
      </c>
      <c r="C99" s="10" t="s">
        <v>193</v>
      </c>
      <c r="D99" s="10" t="s">
        <v>226</v>
      </c>
      <c r="E99" s="10" t="s">
        <v>227</v>
      </c>
      <c r="F99" s="10" t="s">
        <v>228</v>
      </c>
    </row>
    <row r="100" spans="1:6" ht="12.75" customHeight="1" x14ac:dyDescent="0.25">
      <c r="A100" s="9">
        <v>92</v>
      </c>
      <c r="B100" s="10" t="s">
        <v>192</v>
      </c>
      <c r="C100" s="10" t="s">
        <v>193</v>
      </c>
      <c r="D100" s="10" t="s">
        <v>229</v>
      </c>
      <c r="E100" s="10" t="s">
        <v>230</v>
      </c>
      <c r="F100" s="10" t="s">
        <v>228</v>
      </c>
    </row>
    <row r="101" spans="1:6" ht="12.75" customHeight="1" x14ac:dyDescent="0.25">
      <c r="A101" s="9">
        <v>93</v>
      </c>
      <c r="B101" s="10" t="s">
        <v>192</v>
      </c>
      <c r="C101" s="10" t="s">
        <v>193</v>
      </c>
      <c r="D101" s="10" t="s">
        <v>231</v>
      </c>
      <c r="E101" s="10" t="s">
        <v>232</v>
      </c>
      <c r="F101" s="10" t="s">
        <v>228</v>
      </c>
    </row>
    <row r="102" spans="1:6" ht="12.75" customHeight="1" x14ac:dyDescent="0.25">
      <c r="A102" s="9">
        <v>94</v>
      </c>
      <c r="B102" s="10" t="s">
        <v>192</v>
      </c>
      <c r="C102" s="10" t="s">
        <v>193</v>
      </c>
      <c r="D102" s="10" t="s">
        <v>233</v>
      </c>
      <c r="E102" s="10" t="s">
        <v>234</v>
      </c>
      <c r="F102" s="10" t="s">
        <v>228</v>
      </c>
    </row>
    <row r="103" spans="1:6" ht="12.75" customHeight="1" x14ac:dyDescent="0.25">
      <c r="A103" s="9">
        <v>103</v>
      </c>
      <c r="B103" s="10" t="s">
        <v>113</v>
      </c>
      <c r="C103" s="10" t="s">
        <v>114</v>
      </c>
      <c r="D103" s="10" t="s">
        <v>235</v>
      </c>
      <c r="E103" s="10" t="s">
        <v>236</v>
      </c>
      <c r="F103" s="10" t="s">
        <v>228</v>
      </c>
    </row>
    <row r="104" spans="1:6" ht="12.75" customHeight="1" x14ac:dyDescent="0.25">
      <c r="A104" s="9">
        <v>1</v>
      </c>
      <c r="B104" s="10" t="s">
        <v>12</v>
      </c>
      <c r="C104" s="10" t="s">
        <v>13</v>
      </c>
      <c r="D104" s="10" t="s">
        <v>237</v>
      </c>
      <c r="E104" s="10" t="s">
        <v>238</v>
      </c>
      <c r="F104" s="10" t="s">
        <v>239</v>
      </c>
    </row>
    <row r="105" spans="1:6" ht="12.75" customHeight="1" x14ac:dyDescent="0.25">
      <c r="A105" s="9">
        <v>2</v>
      </c>
      <c r="B105" s="10" t="s">
        <v>12</v>
      </c>
      <c r="C105" s="10" t="s">
        <v>13</v>
      </c>
      <c r="D105" s="10" t="s">
        <v>240</v>
      </c>
      <c r="E105" s="10" t="s">
        <v>241</v>
      </c>
      <c r="F105" s="10" t="s">
        <v>239</v>
      </c>
    </row>
    <row r="106" spans="1:6" ht="12.75" customHeight="1" x14ac:dyDescent="0.25">
      <c r="A106" s="9">
        <v>31</v>
      </c>
      <c r="B106" s="10" t="s">
        <v>21</v>
      </c>
      <c r="C106" s="10" t="s">
        <v>13</v>
      </c>
      <c r="D106" s="10" t="s">
        <v>242</v>
      </c>
      <c r="E106" s="10" t="s">
        <v>243</v>
      </c>
      <c r="F106" s="10" t="s">
        <v>239</v>
      </c>
    </row>
    <row r="107" spans="1:6" ht="12.75" customHeight="1" x14ac:dyDescent="0.25">
      <c r="A107" s="9">
        <v>32</v>
      </c>
      <c r="B107" s="10" t="s">
        <v>21</v>
      </c>
      <c r="C107" s="10" t="s">
        <v>13</v>
      </c>
      <c r="D107" s="10" t="s">
        <v>244</v>
      </c>
      <c r="E107" s="10" t="s">
        <v>245</v>
      </c>
      <c r="F107" s="10" t="s">
        <v>239</v>
      </c>
    </row>
    <row r="108" spans="1:6" ht="12.75" customHeight="1" x14ac:dyDescent="0.25">
      <c r="A108" s="9">
        <v>17</v>
      </c>
      <c r="B108" s="10" t="s">
        <v>12</v>
      </c>
      <c r="C108" s="10" t="s">
        <v>13</v>
      </c>
      <c r="D108" s="10" t="s">
        <v>246</v>
      </c>
      <c r="E108" s="10" t="s">
        <v>247</v>
      </c>
      <c r="F108" s="10" t="s">
        <v>248</v>
      </c>
    </row>
    <row r="109" spans="1:6" ht="12.75" customHeight="1" x14ac:dyDescent="0.25">
      <c r="A109" s="9">
        <v>18</v>
      </c>
      <c r="B109" s="10" t="s">
        <v>12</v>
      </c>
      <c r="C109" s="10" t="s">
        <v>13</v>
      </c>
      <c r="D109" s="10" t="s">
        <v>249</v>
      </c>
      <c r="E109" s="10" t="s">
        <v>250</v>
      </c>
      <c r="F109" s="10" t="s">
        <v>248</v>
      </c>
    </row>
    <row r="110" spans="1:6" ht="12.75" customHeight="1" x14ac:dyDescent="0.25">
      <c r="A110" s="9">
        <v>47</v>
      </c>
      <c r="B110" s="10" t="s">
        <v>21</v>
      </c>
      <c r="C110" s="10" t="s">
        <v>13</v>
      </c>
      <c r="D110" s="10" t="s">
        <v>251</v>
      </c>
      <c r="E110" s="10" t="s">
        <v>252</v>
      </c>
      <c r="F110" s="10" t="s">
        <v>248</v>
      </c>
    </row>
    <row r="111" spans="1:6" ht="12.75" customHeight="1" x14ac:dyDescent="0.25">
      <c r="A111" s="9">
        <v>48</v>
      </c>
      <c r="B111" s="10" t="s">
        <v>21</v>
      </c>
      <c r="C111" s="10" t="s">
        <v>13</v>
      </c>
      <c r="D111" s="10" t="s">
        <v>253</v>
      </c>
      <c r="E111" s="10" t="s">
        <v>254</v>
      </c>
      <c r="F111" s="10" t="s">
        <v>248</v>
      </c>
    </row>
    <row r="112" spans="1:6" ht="12.75" customHeight="1" x14ac:dyDescent="0.25">
      <c r="A112" s="9">
        <v>197</v>
      </c>
      <c r="B112" s="10" t="s">
        <v>36</v>
      </c>
      <c r="C112" s="10" t="s">
        <v>37</v>
      </c>
      <c r="D112" s="10" t="s">
        <v>229</v>
      </c>
      <c r="E112" s="10" t="s">
        <v>255</v>
      </c>
      <c r="F112" s="10" t="s">
        <v>256</v>
      </c>
    </row>
    <row r="113" spans="1:6" ht="12.75" customHeight="1" x14ac:dyDescent="0.25">
      <c r="A113" s="9">
        <v>198</v>
      </c>
      <c r="B113" s="10" t="s">
        <v>36</v>
      </c>
      <c r="C113" s="10" t="s">
        <v>37</v>
      </c>
      <c r="D113" s="10" t="s">
        <v>231</v>
      </c>
      <c r="E113" s="10" t="s">
        <v>257</v>
      </c>
      <c r="F113" s="10" t="s">
        <v>256</v>
      </c>
    </row>
    <row r="114" spans="1:6" ht="12.75" customHeight="1" x14ac:dyDescent="0.25">
      <c r="A114" s="9">
        <v>199</v>
      </c>
      <c r="B114" s="10" t="s">
        <v>36</v>
      </c>
      <c r="C114" s="10" t="s">
        <v>37</v>
      </c>
      <c r="D114" s="10" t="s">
        <v>258</v>
      </c>
      <c r="E114" s="10" t="s">
        <v>259</v>
      </c>
      <c r="F114" s="10" t="s">
        <v>256</v>
      </c>
    </row>
    <row r="115" spans="1:6" ht="12.75" customHeight="1" x14ac:dyDescent="0.25">
      <c r="A115" s="9">
        <v>200</v>
      </c>
      <c r="B115" s="10" t="s">
        <v>36</v>
      </c>
      <c r="C115" s="10" t="s">
        <v>37</v>
      </c>
      <c r="D115" s="10" t="s">
        <v>260</v>
      </c>
      <c r="E115" s="10" t="s">
        <v>261</v>
      </c>
      <c r="F115" s="10" t="s">
        <v>256</v>
      </c>
    </row>
    <row r="116" spans="1:6" ht="12.75" customHeight="1" x14ac:dyDescent="0.25">
      <c r="A116" s="9">
        <v>142</v>
      </c>
      <c r="B116" s="10" t="s">
        <v>49</v>
      </c>
      <c r="C116" s="10" t="s">
        <v>50</v>
      </c>
      <c r="D116" s="10" t="s">
        <v>262</v>
      </c>
      <c r="E116" s="10" t="s">
        <v>263</v>
      </c>
      <c r="F116" s="10" t="s">
        <v>264</v>
      </c>
    </row>
    <row r="117" spans="1:6" ht="12.75" customHeight="1" x14ac:dyDescent="0.25">
      <c r="A117" s="9">
        <v>143</v>
      </c>
      <c r="B117" s="10" t="s">
        <v>49</v>
      </c>
      <c r="C117" s="10" t="s">
        <v>50</v>
      </c>
      <c r="D117" s="10" t="s">
        <v>265</v>
      </c>
      <c r="E117" s="10" t="s">
        <v>266</v>
      </c>
      <c r="F117" s="10" t="s">
        <v>264</v>
      </c>
    </row>
    <row r="118" spans="1:6" ht="12.75" customHeight="1" x14ac:dyDescent="0.25">
      <c r="A118" s="9">
        <v>144</v>
      </c>
      <c r="B118" s="10" t="s">
        <v>49</v>
      </c>
      <c r="C118" s="10" t="s">
        <v>50</v>
      </c>
      <c r="D118" s="10" t="s">
        <v>267</v>
      </c>
      <c r="E118" s="10" t="s">
        <v>268</v>
      </c>
      <c r="F118" s="10" t="s">
        <v>264</v>
      </c>
    </row>
    <row r="119" spans="1:6" ht="12.75" customHeight="1" x14ac:dyDescent="0.25">
      <c r="A119" s="9">
        <v>145</v>
      </c>
      <c r="B119" s="10" t="s">
        <v>49</v>
      </c>
      <c r="C119" s="10" t="s">
        <v>50</v>
      </c>
      <c r="D119" s="10" t="s">
        <v>269</v>
      </c>
      <c r="E119" s="10" t="s">
        <v>270</v>
      </c>
      <c r="F119" s="10" t="s">
        <v>264</v>
      </c>
    </row>
    <row r="120" spans="1:6" ht="12.75" customHeight="1" x14ac:dyDescent="0.25">
      <c r="A120" s="9">
        <v>56</v>
      </c>
      <c r="B120" s="10" t="s">
        <v>21</v>
      </c>
      <c r="C120" s="10" t="s">
        <v>13</v>
      </c>
      <c r="D120" s="11"/>
      <c r="E120" s="10" t="s">
        <v>205</v>
      </c>
      <c r="F120" s="11"/>
    </row>
    <row r="121" spans="1:6" ht="12.75" customHeight="1" x14ac:dyDescent="0.25">
      <c r="A121" s="9">
        <v>57</v>
      </c>
      <c r="B121" s="10" t="s">
        <v>21</v>
      </c>
      <c r="C121" s="10" t="s">
        <v>13</v>
      </c>
      <c r="D121" s="11"/>
      <c r="E121" s="10" t="s">
        <v>205</v>
      </c>
      <c r="F121" s="11"/>
    </row>
    <row r="122" spans="1:6" ht="12.75" customHeight="1" x14ac:dyDescent="0.25">
      <c r="A122" s="9">
        <v>61</v>
      </c>
      <c r="B122" s="10" t="s">
        <v>271</v>
      </c>
      <c r="C122" s="10" t="s">
        <v>272</v>
      </c>
      <c r="D122" s="10" t="s">
        <v>273</v>
      </c>
      <c r="E122" s="10" t="s">
        <v>274</v>
      </c>
      <c r="F122" s="11"/>
    </row>
    <row r="123" spans="1:6" ht="12.75" customHeight="1" x14ac:dyDescent="0.25">
      <c r="A123" s="9">
        <v>62</v>
      </c>
      <c r="B123" s="10" t="s">
        <v>271</v>
      </c>
      <c r="C123" s="10" t="s">
        <v>272</v>
      </c>
      <c r="D123" s="10" t="s">
        <v>275</v>
      </c>
      <c r="E123" s="10" t="s">
        <v>276</v>
      </c>
      <c r="F123" s="11"/>
    </row>
    <row r="124" spans="1:6" ht="12.75" customHeight="1" x14ac:dyDescent="0.25">
      <c r="A124" s="9">
        <v>63</v>
      </c>
      <c r="B124" s="10" t="s">
        <v>271</v>
      </c>
      <c r="C124" s="10" t="s">
        <v>272</v>
      </c>
      <c r="D124" s="10" t="s">
        <v>277</v>
      </c>
      <c r="E124" s="10" t="s">
        <v>278</v>
      </c>
      <c r="F124" s="11"/>
    </row>
    <row r="125" spans="1:6" ht="12.75" customHeight="1" x14ac:dyDescent="0.25">
      <c r="A125" s="9">
        <v>64</v>
      </c>
      <c r="B125" s="10" t="s">
        <v>271</v>
      </c>
      <c r="C125" s="10" t="s">
        <v>272</v>
      </c>
      <c r="D125" s="10" t="s">
        <v>279</v>
      </c>
      <c r="E125" s="10" t="s">
        <v>280</v>
      </c>
      <c r="F125" s="11"/>
    </row>
    <row r="126" spans="1:6" ht="12.75" customHeight="1" x14ac:dyDescent="0.25">
      <c r="A126" s="9">
        <v>65</v>
      </c>
      <c r="B126" s="10" t="s">
        <v>271</v>
      </c>
      <c r="C126" s="10" t="s">
        <v>272</v>
      </c>
      <c r="D126" s="10" t="s">
        <v>281</v>
      </c>
      <c r="E126" s="10" t="s">
        <v>282</v>
      </c>
      <c r="F126" s="11"/>
    </row>
    <row r="127" spans="1:6" ht="12.75" customHeight="1" x14ac:dyDescent="0.25">
      <c r="A127" s="9">
        <v>66</v>
      </c>
      <c r="B127" s="10" t="s">
        <v>271</v>
      </c>
      <c r="C127" s="10" t="s">
        <v>272</v>
      </c>
      <c r="D127" s="10" t="s">
        <v>283</v>
      </c>
      <c r="E127" s="10" t="s">
        <v>284</v>
      </c>
      <c r="F127" s="11"/>
    </row>
    <row r="128" spans="1:6" ht="12.75" customHeight="1" x14ac:dyDescent="0.25">
      <c r="A128" s="9">
        <v>67</v>
      </c>
      <c r="B128" s="10" t="s">
        <v>271</v>
      </c>
      <c r="C128" s="10" t="s">
        <v>272</v>
      </c>
      <c r="D128" s="10" t="s">
        <v>285</v>
      </c>
      <c r="E128" s="10" t="s">
        <v>286</v>
      </c>
      <c r="F128" s="11"/>
    </row>
    <row r="129" spans="1:6" ht="12.75" customHeight="1" x14ac:dyDescent="0.25">
      <c r="A129" s="9">
        <v>68</v>
      </c>
      <c r="B129" s="10" t="s">
        <v>271</v>
      </c>
      <c r="C129" s="10" t="s">
        <v>272</v>
      </c>
      <c r="D129" s="10" t="s">
        <v>287</v>
      </c>
      <c r="E129" s="10" t="s">
        <v>288</v>
      </c>
      <c r="F129" s="11"/>
    </row>
    <row r="130" spans="1:6" ht="12.75" customHeight="1" x14ac:dyDescent="0.25">
      <c r="A130" s="9">
        <v>69</v>
      </c>
      <c r="B130" s="10" t="s">
        <v>271</v>
      </c>
      <c r="C130" s="10" t="s">
        <v>272</v>
      </c>
      <c r="D130" s="10" t="s">
        <v>289</v>
      </c>
      <c r="E130" s="10" t="s">
        <v>290</v>
      </c>
      <c r="F130" s="11"/>
    </row>
    <row r="131" spans="1:6" ht="12.75" customHeight="1" x14ac:dyDescent="0.25">
      <c r="A131" s="9">
        <v>70</v>
      </c>
      <c r="B131" s="10" t="s">
        <v>271</v>
      </c>
      <c r="C131" s="10" t="s">
        <v>272</v>
      </c>
      <c r="D131" s="10" t="s">
        <v>273</v>
      </c>
      <c r="E131" s="10" t="s">
        <v>291</v>
      </c>
      <c r="F131" s="11"/>
    </row>
    <row r="132" spans="1:6" ht="12.75" customHeight="1" x14ac:dyDescent="0.25">
      <c r="A132" s="9">
        <v>71</v>
      </c>
      <c r="B132" s="10" t="s">
        <v>271</v>
      </c>
      <c r="C132" s="10" t="s">
        <v>272</v>
      </c>
      <c r="D132" s="10" t="s">
        <v>277</v>
      </c>
      <c r="E132" s="10" t="s">
        <v>292</v>
      </c>
      <c r="F132" s="11"/>
    </row>
    <row r="133" spans="1:6" ht="12.75" customHeight="1" x14ac:dyDescent="0.25">
      <c r="A133" s="9">
        <v>72</v>
      </c>
      <c r="B133" s="10" t="s">
        <v>271</v>
      </c>
      <c r="C133" s="10" t="s">
        <v>272</v>
      </c>
      <c r="D133" s="10" t="s">
        <v>293</v>
      </c>
      <c r="E133" s="10" t="s">
        <v>294</v>
      </c>
      <c r="F133" s="11"/>
    </row>
    <row r="134" spans="1:6" ht="12.75" customHeight="1" x14ac:dyDescent="0.25">
      <c r="A134" s="9">
        <v>73</v>
      </c>
      <c r="B134" s="10" t="s">
        <v>271</v>
      </c>
      <c r="C134" s="10" t="s">
        <v>272</v>
      </c>
      <c r="D134" s="10" t="s">
        <v>295</v>
      </c>
      <c r="E134" s="10" t="s">
        <v>296</v>
      </c>
      <c r="F134" s="11"/>
    </row>
    <row r="135" spans="1:6" ht="12.75" customHeight="1" x14ac:dyDescent="0.25">
      <c r="A135" s="9">
        <v>74</v>
      </c>
      <c r="B135" s="10" t="s">
        <v>271</v>
      </c>
      <c r="C135" s="10" t="s">
        <v>272</v>
      </c>
      <c r="D135" s="10" t="s">
        <v>297</v>
      </c>
      <c r="E135" s="10" t="s">
        <v>298</v>
      </c>
      <c r="F135" s="11"/>
    </row>
    <row r="136" spans="1:6" ht="12.75" customHeight="1" x14ac:dyDescent="0.25">
      <c r="A136" s="9">
        <v>75</v>
      </c>
      <c r="B136" s="10" t="s">
        <v>271</v>
      </c>
      <c r="C136" s="10" t="s">
        <v>272</v>
      </c>
      <c r="D136" s="10" t="s">
        <v>299</v>
      </c>
      <c r="E136" s="10" t="s">
        <v>300</v>
      </c>
      <c r="F136" s="11"/>
    </row>
    <row r="137" spans="1:6" ht="12.75" customHeight="1" x14ac:dyDescent="0.25">
      <c r="A137" s="9">
        <v>76</v>
      </c>
      <c r="B137" s="10" t="s">
        <v>271</v>
      </c>
      <c r="C137" s="10" t="s">
        <v>272</v>
      </c>
      <c r="D137" s="10" t="s">
        <v>301</v>
      </c>
      <c r="E137" s="10" t="s">
        <v>302</v>
      </c>
      <c r="F137" s="11"/>
    </row>
    <row r="138" spans="1:6" ht="12.75" customHeight="1" x14ac:dyDescent="0.25">
      <c r="A138" s="9">
        <v>77</v>
      </c>
      <c r="B138" s="10" t="s">
        <v>271</v>
      </c>
      <c r="C138" s="10" t="s">
        <v>272</v>
      </c>
      <c r="D138" s="10" t="s">
        <v>273</v>
      </c>
      <c r="E138" s="10" t="s">
        <v>303</v>
      </c>
      <c r="F138" s="11"/>
    </row>
    <row r="139" spans="1:6" ht="12.75" customHeight="1" x14ac:dyDescent="0.25">
      <c r="A139" s="9">
        <v>78</v>
      </c>
      <c r="B139" s="10" t="s">
        <v>271</v>
      </c>
      <c r="C139" s="10" t="s">
        <v>272</v>
      </c>
      <c r="D139" s="10" t="s">
        <v>304</v>
      </c>
      <c r="E139" s="10" t="s">
        <v>305</v>
      </c>
      <c r="F139" s="11"/>
    </row>
    <row r="140" spans="1:6" ht="12.75" customHeight="1" x14ac:dyDescent="0.25">
      <c r="A140" s="9">
        <v>79</v>
      </c>
      <c r="B140" s="10" t="s">
        <v>271</v>
      </c>
      <c r="C140" s="10" t="s">
        <v>272</v>
      </c>
      <c r="D140" s="10" t="s">
        <v>306</v>
      </c>
      <c r="E140" s="10" t="s">
        <v>307</v>
      </c>
      <c r="F140" s="11"/>
    </row>
    <row r="141" spans="1:6" ht="12.75" customHeight="1" x14ac:dyDescent="0.25">
      <c r="A141" s="9">
        <v>80</v>
      </c>
      <c r="B141" s="10" t="s">
        <v>271</v>
      </c>
      <c r="C141" s="10" t="s">
        <v>272</v>
      </c>
      <c r="D141" s="10" t="s">
        <v>308</v>
      </c>
      <c r="E141" s="10" t="s">
        <v>309</v>
      </c>
      <c r="F141" s="11"/>
    </row>
    <row r="142" spans="1:6" ht="12.75" customHeight="1" x14ac:dyDescent="0.25">
      <c r="A142" s="9">
        <v>81</v>
      </c>
      <c r="B142" s="10" t="s">
        <v>271</v>
      </c>
      <c r="C142" s="10" t="s">
        <v>272</v>
      </c>
      <c r="D142" s="10" t="s">
        <v>310</v>
      </c>
      <c r="E142" s="10" t="s">
        <v>311</v>
      </c>
      <c r="F142" s="11"/>
    </row>
    <row r="143" spans="1:6" ht="12.75" customHeight="1" x14ac:dyDescent="0.25">
      <c r="A143" s="9">
        <v>82</v>
      </c>
      <c r="B143" s="10" t="s">
        <v>271</v>
      </c>
      <c r="C143" s="10" t="s">
        <v>272</v>
      </c>
      <c r="D143" s="10" t="s">
        <v>312</v>
      </c>
      <c r="E143" s="10" t="s">
        <v>313</v>
      </c>
      <c r="F143" s="11"/>
    </row>
    <row r="144" spans="1:6" ht="12.75" customHeight="1" x14ac:dyDescent="0.25">
      <c r="A144" s="9">
        <v>83</v>
      </c>
      <c r="B144" s="10" t="s">
        <v>271</v>
      </c>
      <c r="C144" s="10" t="s">
        <v>272</v>
      </c>
      <c r="D144" s="10" t="s">
        <v>314</v>
      </c>
      <c r="E144" s="10" t="s">
        <v>315</v>
      </c>
      <c r="F144" s="11"/>
    </row>
    <row r="145" spans="1:6" ht="12.75" customHeight="1" x14ac:dyDescent="0.25">
      <c r="A145" s="9">
        <v>84</v>
      </c>
      <c r="B145" s="10" t="s">
        <v>271</v>
      </c>
      <c r="C145" s="10" t="s">
        <v>272</v>
      </c>
      <c r="D145" s="10" t="s">
        <v>316</v>
      </c>
      <c r="E145" s="10" t="s">
        <v>317</v>
      </c>
      <c r="F145" s="11"/>
    </row>
    <row r="146" spans="1:6" ht="12.75" customHeight="1" x14ac:dyDescent="0.25">
      <c r="A146" s="9">
        <v>85</v>
      </c>
      <c r="B146" s="10" t="s">
        <v>271</v>
      </c>
      <c r="C146" s="10" t="s">
        <v>272</v>
      </c>
      <c r="D146" s="10" t="s">
        <v>318</v>
      </c>
      <c r="E146" s="10" t="s">
        <v>217</v>
      </c>
      <c r="F146" s="11"/>
    </row>
    <row r="147" spans="1:6" ht="12.75" customHeight="1" x14ac:dyDescent="0.25">
      <c r="A147" s="9">
        <v>86</v>
      </c>
      <c r="B147" s="10" t="s">
        <v>271</v>
      </c>
      <c r="C147" s="10" t="s">
        <v>272</v>
      </c>
      <c r="D147" s="10" t="s">
        <v>319</v>
      </c>
      <c r="E147" s="10" t="s">
        <v>320</v>
      </c>
      <c r="F147" s="11"/>
    </row>
    <row r="148" spans="1:6" ht="12.75" customHeight="1" x14ac:dyDescent="0.25">
      <c r="A148" s="9">
        <v>87</v>
      </c>
      <c r="B148" s="10" t="s">
        <v>271</v>
      </c>
      <c r="C148" s="10" t="s">
        <v>272</v>
      </c>
      <c r="D148" s="10" t="s">
        <v>321</v>
      </c>
      <c r="E148" s="10" t="s">
        <v>322</v>
      </c>
      <c r="F148" s="11"/>
    </row>
    <row r="149" spans="1:6" ht="12.75" customHeight="1" x14ac:dyDescent="0.25">
      <c r="A149" s="9">
        <v>88</v>
      </c>
      <c r="B149" s="10" t="s">
        <v>271</v>
      </c>
      <c r="C149" s="10" t="s">
        <v>272</v>
      </c>
      <c r="D149" s="11"/>
      <c r="E149" s="10" t="s">
        <v>205</v>
      </c>
      <c r="F149" s="11"/>
    </row>
    <row r="150" spans="1:6" ht="12.75" customHeight="1" x14ac:dyDescent="0.25">
      <c r="A150" s="9">
        <v>89</v>
      </c>
      <c r="B150" s="10" t="s">
        <v>271</v>
      </c>
      <c r="C150" s="10" t="s">
        <v>272</v>
      </c>
      <c r="D150" s="10" t="s">
        <v>323</v>
      </c>
      <c r="E150" s="10" t="s">
        <v>324</v>
      </c>
      <c r="F150" s="11"/>
    </row>
    <row r="151" spans="1:6" ht="12.75" customHeight="1" x14ac:dyDescent="0.25">
      <c r="A151" s="9">
        <v>90</v>
      </c>
      <c r="B151" s="10" t="s">
        <v>271</v>
      </c>
      <c r="C151" s="10" t="s">
        <v>272</v>
      </c>
      <c r="D151" s="10" t="s">
        <v>325</v>
      </c>
      <c r="E151" s="10" t="s">
        <v>326</v>
      </c>
      <c r="F151" s="11"/>
    </row>
    <row r="152" spans="1:6" ht="12.75" customHeight="1" x14ac:dyDescent="0.25">
      <c r="A152" s="9">
        <v>102</v>
      </c>
      <c r="B152" s="10" t="s">
        <v>113</v>
      </c>
      <c r="C152" s="10" t="s">
        <v>114</v>
      </c>
      <c r="D152" s="11"/>
      <c r="E152" s="10" t="s">
        <v>205</v>
      </c>
      <c r="F152" s="11"/>
    </row>
    <row r="153" spans="1:6" ht="12.75" customHeight="1" x14ac:dyDescent="0.25">
      <c r="A153" s="9">
        <v>104</v>
      </c>
      <c r="B153" s="10" t="s">
        <v>327</v>
      </c>
      <c r="C153" s="10" t="s">
        <v>328</v>
      </c>
      <c r="D153" s="10" t="s">
        <v>329</v>
      </c>
      <c r="E153" s="10" t="s">
        <v>330</v>
      </c>
      <c r="F153" s="11"/>
    </row>
    <row r="154" spans="1:6" ht="12.75" customHeight="1" x14ac:dyDescent="0.25">
      <c r="A154" s="9">
        <v>112</v>
      </c>
      <c r="B154" s="10" t="s">
        <v>331</v>
      </c>
      <c r="C154" s="10" t="s">
        <v>332</v>
      </c>
      <c r="D154" s="10" t="s">
        <v>333</v>
      </c>
      <c r="E154" s="10" t="s">
        <v>334</v>
      </c>
      <c r="F154" s="11"/>
    </row>
    <row r="155" spans="1:6" ht="12.75" customHeight="1" x14ac:dyDescent="0.25">
      <c r="A155" s="9">
        <v>125</v>
      </c>
      <c r="B155" s="10" t="s">
        <v>331</v>
      </c>
      <c r="C155" s="10" t="s">
        <v>332</v>
      </c>
      <c r="D155" s="10" t="s">
        <v>335</v>
      </c>
      <c r="E155" s="10" t="s">
        <v>336</v>
      </c>
      <c r="F155" s="11"/>
    </row>
    <row r="156" spans="1:6" ht="12.75" customHeight="1" x14ac:dyDescent="0.25">
      <c r="A156" s="9">
        <v>126</v>
      </c>
      <c r="B156" s="10" t="s">
        <v>331</v>
      </c>
      <c r="C156" s="10" t="s">
        <v>332</v>
      </c>
      <c r="D156" s="10" t="s">
        <v>337</v>
      </c>
      <c r="E156" s="10" t="s">
        <v>338</v>
      </c>
      <c r="F156" s="11"/>
    </row>
    <row r="157" spans="1:6" ht="12.75" customHeight="1" x14ac:dyDescent="0.25">
      <c r="A157" s="9">
        <v>127</v>
      </c>
      <c r="B157" s="10" t="s">
        <v>331</v>
      </c>
      <c r="C157" s="10" t="s">
        <v>332</v>
      </c>
      <c r="D157" s="10" t="s">
        <v>339</v>
      </c>
      <c r="E157" s="10" t="s">
        <v>340</v>
      </c>
      <c r="F157" s="11"/>
    </row>
    <row r="158" spans="1:6" ht="12.75" customHeight="1" x14ac:dyDescent="0.25">
      <c r="A158" s="9">
        <v>161</v>
      </c>
      <c r="B158" s="10" t="s">
        <v>341</v>
      </c>
      <c r="C158" s="10" t="s">
        <v>342</v>
      </c>
      <c r="D158" s="10" t="s">
        <v>343</v>
      </c>
      <c r="E158" s="10" t="s">
        <v>344</v>
      </c>
      <c r="F158" s="11"/>
    </row>
    <row r="159" spans="1:6" ht="12.75" customHeight="1" x14ac:dyDescent="0.25">
      <c r="A159" s="9">
        <v>162</v>
      </c>
      <c r="B159" s="10" t="s">
        <v>341</v>
      </c>
      <c r="C159" s="10" t="s">
        <v>342</v>
      </c>
      <c r="D159" s="10" t="s">
        <v>345</v>
      </c>
      <c r="E159" s="10" t="s">
        <v>346</v>
      </c>
      <c r="F159" s="11"/>
    </row>
    <row r="160" spans="1:6" ht="12.75" customHeight="1" x14ac:dyDescent="0.25">
      <c r="A160" s="9">
        <v>163</v>
      </c>
      <c r="B160" s="10" t="s">
        <v>341</v>
      </c>
      <c r="C160" s="10" t="s">
        <v>342</v>
      </c>
      <c r="D160" s="10" t="s">
        <v>347</v>
      </c>
      <c r="E160" s="10" t="s">
        <v>348</v>
      </c>
      <c r="F160" s="11"/>
    </row>
    <row r="161" spans="1:6" ht="12.75" customHeight="1" x14ac:dyDescent="0.25">
      <c r="A161" s="9">
        <v>164</v>
      </c>
      <c r="B161" s="10" t="s">
        <v>341</v>
      </c>
      <c r="C161" s="10" t="s">
        <v>342</v>
      </c>
      <c r="D161" s="10" t="s">
        <v>349</v>
      </c>
      <c r="E161" s="10" t="s">
        <v>350</v>
      </c>
      <c r="F161" s="11"/>
    </row>
    <row r="162" spans="1:6" ht="12.75" customHeight="1" x14ac:dyDescent="0.25">
      <c r="A162" s="9">
        <v>165</v>
      </c>
      <c r="B162" s="10" t="s">
        <v>341</v>
      </c>
      <c r="C162" s="10" t="s">
        <v>342</v>
      </c>
      <c r="D162" s="10" t="s">
        <v>351</v>
      </c>
      <c r="E162" s="10" t="s">
        <v>352</v>
      </c>
      <c r="F162" s="11"/>
    </row>
    <row r="163" spans="1:6" ht="12.75" customHeight="1" x14ac:dyDescent="0.25">
      <c r="A163" s="9">
        <v>166</v>
      </c>
      <c r="B163" s="10" t="s">
        <v>341</v>
      </c>
      <c r="C163" s="10" t="s">
        <v>342</v>
      </c>
      <c r="D163" s="10" t="s">
        <v>333</v>
      </c>
      <c r="E163" s="10" t="s">
        <v>353</v>
      </c>
      <c r="F163" s="11"/>
    </row>
    <row r="164" spans="1:6" ht="12.75" customHeight="1" x14ac:dyDescent="0.25">
      <c r="A164" s="9">
        <v>167</v>
      </c>
      <c r="B164" s="10" t="s">
        <v>341</v>
      </c>
      <c r="C164" s="10" t="s">
        <v>342</v>
      </c>
      <c r="D164" s="10" t="s">
        <v>354</v>
      </c>
      <c r="E164" s="10" t="s">
        <v>355</v>
      </c>
      <c r="F164" s="11"/>
    </row>
    <row r="165" spans="1:6" ht="12.75" customHeight="1" x14ac:dyDescent="0.25">
      <c r="A165" s="9">
        <v>168</v>
      </c>
      <c r="B165" s="10" t="s">
        <v>341</v>
      </c>
      <c r="C165" s="10" t="s">
        <v>342</v>
      </c>
      <c r="D165" s="10" t="s">
        <v>356</v>
      </c>
      <c r="E165" s="10" t="s">
        <v>357</v>
      </c>
      <c r="F165" s="11"/>
    </row>
    <row r="166" spans="1:6" ht="12.75" customHeight="1" x14ac:dyDescent="0.25">
      <c r="A166" s="9">
        <v>169</v>
      </c>
      <c r="B166" s="10" t="s">
        <v>341</v>
      </c>
      <c r="C166" s="10" t="s">
        <v>342</v>
      </c>
      <c r="D166" s="10" t="s">
        <v>358</v>
      </c>
      <c r="E166" s="10" t="s">
        <v>359</v>
      </c>
      <c r="F166" s="11"/>
    </row>
    <row r="167" spans="1:6" ht="12.75" customHeight="1" x14ac:dyDescent="0.25">
      <c r="A167" s="9">
        <v>170</v>
      </c>
      <c r="B167" s="10" t="s">
        <v>341</v>
      </c>
      <c r="C167" s="10" t="s">
        <v>342</v>
      </c>
      <c r="D167" s="10" t="s">
        <v>360</v>
      </c>
      <c r="E167" s="10" t="s">
        <v>361</v>
      </c>
      <c r="F167" s="11"/>
    </row>
    <row r="168" spans="1:6" ht="12.75" customHeight="1" x14ac:dyDescent="0.25">
      <c r="A168" s="9">
        <v>171</v>
      </c>
      <c r="B168" s="10" t="s">
        <v>341</v>
      </c>
      <c r="C168" s="10" t="s">
        <v>342</v>
      </c>
      <c r="D168" s="10" t="s">
        <v>362</v>
      </c>
      <c r="E168" s="10" t="s">
        <v>363</v>
      </c>
      <c r="F168" s="11"/>
    </row>
    <row r="169" spans="1:6" ht="12.75" customHeight="1" x14ac:dyDescent="0.25">
      <c r="A169" s="9">
        <v>172</v>
      </c>
      <c r="B169" s="10" t="s">
        <v>341</v>
      </c>
      <c r="C169" s="10" t="s">
        <v>342</v>
      </c>
      <c r="D169" s="10" t="s">
        <v>343</v>
      </c>
      <c r="E169" s="10" t="s">
        <v>364</v>
      </c>
      <c r="F169" s="11"/>
    </row>
    <row r="170" spans="1:6" ht="12.75" customHeight="1" x14ac:dyDescent="0.25">
      <c r="A170" s="9">
        <v>173</v>
      </c>
      <c r="B170" s="10" t="s">
        <v>341</v>
      </c>
      <c r="C170" s="10" t="s">
        <v>342</v>
      </c>
      <c r="D170" s="11"/>
      <c r="E170" s="10" t="s">
        <v>205</v>
      </c>
      <c r="F170" s="11"/>
    </row>
    <row r="171" spans="1:6" ht="12.75" customHeight="1" x14ac:dyDescent="0.25">
      <c r="A171" s="9">
        <v>174</v>
      </c>
      <c r="B171" s="10" t="s">
        <v>341</v>
      </c>
      <c r="C171" s="10" t="s">
        <v>342</v>
      </c>
      <c r="D171" s="10" t="s">
        <v>365</v>
      </c>
      <c r="E171" s="10" t="s">
        <v>366</v>
      </c>
      <c r="F171" s="11"/>
    </row>
    <row r="172" spans="1:6" ht="12.75" customHeight="1" x14ac:dyDescent="0.25">
      <c r="A172" s="9">
        <v>175</v>
      </c>
      <c r="B172" s="10" t="s">
        <v>341</v>
      </c>
      <c r="C172" s="10" t="s">
        <v>342</v>
      </c>
      <c r="D172" s="10" t="s">
        <v>367</v>
      </c>
      <c r="E172" s="10" t="s">
        <v>368</v>
      </c>
      <c r="F172" s="11"/>
    </row>
    <row r="173" spans="1:6" ht="12.75" customHeight="1" x14ac:dyDescent="0.25">
      <c r="A173" s="9">
        <v>176</v>
      </c>
      <c r="B173" s="10" t="s">
        <v>341</v>
      </c>
      <c r="C173" s="10" t="s">
        <v>342</v>
      </c>
      <c r="D173" s="10" t="s">
        <v>369</v>
      </c>
      <c r="E173" s="10" t="s">
        <v>370</v>
      </c>
      <c r="F173" s="11"/>
    </row>
    <row r="174" spans="1:6" ht="12.75" customHeight="1" x14ac:dyDescent="0.25">
      <c r="A174" s="9">
        <v>177</v>
      </c>
      <c r="B174" s="10" t="s">
        <v>341</v>
      </c>
      <c r="C174" s="10" t="s">
        <v>342</v>
      </c>
      <c r="D174" s="10" t="s">
        <v>371</v>
      </c>
      <c r="E174" s="10" t="s">
        <v>372</v>
      </c>
      <c r="F174" s="11"/>
    </row>
    <row r="175" spans="1:6" ht="12.75" customHeight="1" x14ac:dyDescent="0.25">
      <c r="A175" s="9">
        <v>178</v>
      </c>
      <c r="B175" s="10" t="s">
        <v>341</v>
      </c>
      <c r="C175" s="10" t="s">
        <v>342</v>
      </c>
      <c r="D175" s="11"/>
      <c r="E175" s="10" t="s">
        <v>205</v>
      </c>
      <c r="F175" s="11"/>
    </row>
    <row r="176" spans="1:6" ht="12.75" customHeight="1" x14ac:dyDescent="0.25">
      <c r="A176" s="9">
        <v>179</v>
      </c>
      <c r="B176" s="10" t="s">
        <v>341</v>
      </c>
      <c r="C176" s="10" t="s">
        <v>342</v>
      </c>
      <c r="D176" s="10" t="s">
        <v>373</v>
      </c>
      <c r="E176" s="10" t="s">
        <v>374</v>
      </c>
      <c r="F176" s="11"/>
    </row>
    <row r="177" spans="1:6" ht="12.75" customHeight="1" x14ac:dyDescent="0.25">
      <c r="A177" s="9">
        <v>180</v>
      </c>
      <c r="B177" s="10" t="s">
        <v>341</v>
      </c>
      <c r="C177" s="10" t="s">
        <v>342</v>
      </c>
      <c r="D177" s="10" t="s">
        <v>375</v>
      </c>
      <c r="E177" s="10" t="s">
        <v>376</v>
      </c>
      <c r="F177" s="11"/>
    </row>
    <row r="178" spans="1:6" ht="12.75" customHeight="1" x14ac:dyDescent="0.25">
      <c r="A178" s="9">
        <v>181</v>
      </c>
      <c r="B178" s="10" t="s">
        <v>341</v>
      </c>
      <c r="C178" s="10" t="s">
        <v>342</v>
      </c>
      <c r="D178" s="10" t="s">
        <v>377</v>
      </c>
      <c r="E178" s="10" t="s">
        <v>378</v>
      </c>
      <c r="F178" s="11"/>
    </row>
    <row r="179" spans="1:6" ht="12.75" customHeight="1" x14ac:dyDescent="0.25">
      <c r="A179" s="9">
        <v>182</v>
      </c>
      <c r="B179" s="10" t="s">
        <v>341</v>
      </c>
      <c r="C179" s="10" t="s">
        <v>342</v>
      </c>
      <c r="D179" s="10" t="s">
        <v>379</v>
      </c>
      <c r="E179" s="10" t="s">
        <v>380</v>
      </c>
      <c r="F179" s="11"/>
    </row>
    <row r="180" spans="1:6" ht="12.75" customHeight="1" x14ac:dyDescent="0.25">
      <c r="A180" s="9">
        <v>183</v>
      </c>
      <c r="B180" s="10" t="s">
        <v>341</v>
      </c>
      <c r="C180" s="10" t="s">
        <v>342</v>
      </c>
      <c r="D180" s="10" t="s">
        <v>381</v>
      </c>
      <c r="E180" s="10" t="s">
        <v>382</v>
      </c>
      <c r="F180" s="11"/>
    </row>
    <row r="181" spans="1:6" ht="12.75" customHeight="1" x14ac:dyDescent="0.25">
      <c r="A181" s="9">
        <v>184</v>
      </c>
      <c r="B181" s="10" t="s">
        <v>341</v>
      </c>
      <c r="C181" s="10" t="s">
        <v>342</v>
      </c>
      <c r="D181" s="10" t="s">
        <v>383</v>
      </c>
      <c r="E181" s="10" t="s">
        <v>384</v>
      </c>
      <c r="F181" s="11"/>
    </row>
    <row r="182" spans="1:6" ht="12.75" customHeight="1" x14ac:dyDescent="0.25">
      <c r="A182" s="9">
        <v>204</v>
      </c>
      <c r="B182" s="10" t="s">
        <v>385</v>
      </c>
      <c r="C182" s="9">
        <v>100</v>
      </c>
      <c r="D182" s="10" t="s">
        <v>386</v>
      </c>
      <c r="E182" s="10" t="s">
        <v>387</v>
      </c>
      <c r="F182" s="10" t="s">
        <v>388</v>
      </c>
    </row>
    <row r="183" spans="1:6" ht="12.75" customHeight="1" x14ac:dyDescent="0.25">
      <c r="A183" s="9">
        <v>205</v>
      </c>
      <c r="B183" s="10" t="s">
        <v>385</v>
      </c>
      <c r="C183" s="9">
        <v>100</v>
      </c>
      <c r="D183" s="10" t="s">
        <v>389</v>
      </c>
      <c r="E183" s="10" t="s">
        <v>390</v>
      </c>
      <c r="F183" s="10" t="s">
        <v>391</v>
      </c>
    </row>
    <row r="184" spans="1:6" ht="12.75" customHeight="1" x14ac:dyDescent="0.25">
      <c r="A184" s="9">
        <v>206</v>
      </c>
      <c r="B184" s="10" t="s">
        <v>385</v>
      </c>
      <c r="C184" s="9">
        <v>100</v>
      </c>
      <c r="D184" s="10" t="s">
        <v>392</v>
      </c>
      <c r="E184" s="10" t="s">
        <v>393</v>
      </c>
      <c r="F184" s="10" t="s">
        <v>394</v>
      </c>
    </row>
    <row r="185" spans="1:6" ht="12.75" customHeight="1" x14ac:dyDescent="0.25">
      <c r="A185" s="9">
        <v>207</v>
      </c>
      <c r="B185" s="10" t="s">
        <v>385</v>
      </c>
      <c r="C185" s="9">
        <v>100</v>
      </c>
      <c r="D185" s="10" t="s">
        <v>395</v>
      </c>
      <c r="E185" s="10" t="s">
        <v>396</v>
      </c>
      <c r="F185" s="10" t="s">
        <v>397</v>
      </c>
    </row>
    <row r="186" spans="1:6" ht="12.75" customHeight="1" x14ac:dyDescent="0.25">
      <c r="A186" s="9">
        <v>208</v>
      </c>
      <c r="B186" s="10" t="s">
        <v>385</v>
      </c>
      <c r="C186" s="9">
        <v>100</v>
      </c>
      <c r="D186" s="10" t="s">
        <v>398</v>
      </c>
      <c r="E186" s="10" t="s">
        <v>399</v>
      </c>
      <c r="F186" s="10" t="s">
        <v>400</v>
      </c>
    </row>
    <row r="187" spans="1:6" ht="12.75" customHeight="1" x14ac:dyDescent="0.25">
      <c r="A187" s="9">
        <v>209</v>
      </c>
      <c r="B187" s="10" t="s">
        <v>385</v>
      </c>
      <c r="C187" s="9">
        <v>100</v>
      </c>
      <c r="D187" s="10" t="s">
        <v>401</v>
      </c>
      <c r="E187" s="10" t="s">
        <v>402</v>
      </c>
      <c r="F187" s="10" t="s">
        <v>403</v>
      </c>
    </row>
    <row r="188" spans="1:6" ht="12.75" customHeight="1" x14ac:dyDescent="0.25">
      <c r="A188" s="9">
        <v>210</v>
      </c>
      <c r="B188" s="10" t="s">
        <v>385</v>
      </c>
      <c r="C188" s="9">
        <v>100</v>
      </c>
      <c r="D188" s="10" t="s">
        <v>404</v>
      </c>
      <c r="E188" s="10" t="s">
        <v>405</v>
      </c>
      <c r="F188" s="10" t="s">
        <v>406</v>
      </c>
    </row>
    <row r="189" spans="1:6" ht="12.75" customHeight="1" x14ac:dyDescent="0.25">
      <c r="A189" s="9">
        <v>211</v>
      </c>
      <c r="B189" s="10" t="s">
        <v>385</v>
      </c>
      <c r="C189" s="9">
        <v>100</v>
      </c>
      <c r="D189" s="10" t="s">
        <v>407</v>
      </c>
      <c r="E189" s="10" t="s">
        <v>408</v>
      </c>
      <c r="F189" s="10" t="s">
        <v>409</v>
      </c>
    </row>
    <row r="190" spans="1:6" ht="12.75" customHeight="1" x14ac:dyDescent="0.25">
      <c r="A190" s="9">
        <v>212</v>
      </c>
      <c r="B190" s="10" t="s">
        <v>385</v>
      </c>
      <c r="C190" s="9">
        <v>100</v>
      </c>
      <c r="D190" s="10" t="s">
        <v>410</v>
      </c>
      <c r="E190" s="10" t="s">
        <v>411</v>
      </c>
      <c r="F190" s="10" t="s">
        <v>412</v>
      </c>
    </row>
    <row r="191" spans="1:6" ht="12.75" customHeight="1" x14ac:dyDescent="0.25">
      <c r="A191" s="9">
        <v>213</v>
      </c>
      <c r="B191" s="10" t="s">
        <v>385</v>
      </c>
      <c r="C191" s="9">
        <v>100</v>
      </c>
      <c r="D191" s="10" t="s">
        <v>413</v>
      </c>
      <c r="E191" s="10" t="s">
        <v>414</v>
      </c>
      <c r="F191" s="10" t="s">
        <v>415</v>
      </c>
    </row>
    <row r="192" spans="1:6" ht="12.75" customHeight="1" x14ac:dyDescent="0.25">
      <c r="A192" s="9">
        <v>214</v>
      </c>
      <c r="B192" s="10" t="s">
        <v>385</v>
      </c>
      <c r="C192" s="9">
        <v>100</v>
      </c>
      <c r="D192" s="10" t="s">
        <v>416</v>
      </c>
      <c r="E192" s="10" t="s">
        <v>417</v>
      </c>
      <c r="F192" s="10" t="s">
        <v>418</v>
      </c>
    </row>
    <row r="193" spans="1:6" ht="12.75" customHeight="1" x14ac:dyDescent="0.25">
      <c r="A193" s="9">
        <v>215</v>
      </c>
      <c r="B193" s="10" t="s">
        <v>385</v>
      </c>
      <c r="C193" s="9">
        <v>100</v>
      </c>
      <c r="D193" s="10" t="s">
        <v>419</v>
      </c>
      <c r="E193" s="10" t="s">
        <v>420</v>
      </c>
      <c r="F193" s="10" t="s">
        <v>421</v>
      </c>
    </row>
    <row r="194" spans="1:6" ht="12.75" customHeight="1" x14ac:dyDescent="0.25">
      <c r="A194" s="9">
        <v>216</v>
      </c>
      <c r="B194" s="10" t="s">
        <v>385</v>
      </c>
      <c r="C194" s="9">
        <v>100</v>
      </c>
      <c r="D194" s="10" t="s">
        <v>422</v>
      </c>
      <c r="E194" s="10" t="s">
        <v>423</v>
      </c>
      <c r="F194" s="10" t="s">
        <v>424</v>
      </c>
    </row>
    <row r="195" spans="1:6" ht="12.75" customHeight="1" x14ac:dyDescent="0.25">
      <c r="A195" s="9">
        <v>217</v>
      </c>
      <c r="B195" s="10" t="s">
        <v>385</v>
      </c>
      <c r="C195" s="9">
        <v>100</v>
      </c>
      <c r="D195" s="10" t="s">
        <v>425</v>
      </c>
      <c r="E195" s="10" t="s">
        <v>426</v>
      </c>
      <c r="F195" s="10" t="s">
        <v>427</v>
      </c>
    </row>
    <row r="196" spans="1:6" ht="12.75" customHeight="1" x14ac:dyDescent="0.25">
      <c r="A196" s="9">
        <v>218</v>
      </c>
      <c r="B196" s="10" t="s">
        <v>385</v>
      </c>
      <c r="C196" s="9">
        <v>100</v>
      </c>
      <c r="D196" s="10" t="s">
        <v>428</v>
      </c>
      <c r="E196" s="10" t="s">
        <v>429</v>
      </c>
      <c r="F196" s="10" t="s">
        <v>430</v>
      </c>
    </row>
    <row r="197" spans="1:6" ht="12.75" customHeight="1" x14ac:dyDescent="0.25">
      <c r="A197" s="9">
        <v>219</v>
      </c>
      <c r="B197" s="10" t="s">
        <v>385</v>
      </c>
      <c r="C197" s="9">
        <v>100</v>
      </c>
      <c r="D197" s="10" t="s">
        <v>431</v>
      </c>
      <c r="E197" s="10" t="s">
        <v>432</v>
      </c>
      <c r="F197" s="10" t="s">
        <v>433</v>
      </c>
    </row>
    <row r="198" spans="1:6" ht="12.75" customHeight="1" x14ac:dyDescent="0.25">
      <c r="A198" s="9">
        <v>221</v>
      </c>
      <c r="B198" s="10" t="s">
        <v>434</v>
      </c>
      <c r="C198" s="9">
        <v>100</v>
      </c>
      <c r="D198" s="10" t="s">
        <v>435</v>
      </c>
      <c r="E198" s="10" t="s">
        <v>436</v>
      </c>
      <c r="F198" s="10" t="s">
        <v>437</v>
      </c>
    </row>
    <row r="199" spans="1:6" ht="12.75" customHeight="1" x14ac:dyDescent="0.25">
      <c r="A199" s="9">
        <v>222</v>
      </c>
      <c r="B199" s="10" t="s">
        <v>434</v>
      </c>
      <c r="C199" s="9">
        <v>100</v>
      </c>
      <c r="D199" s="10" t="s">
        <v>438</v>
      </c>
      <c r="E199" s="10" t="s">
        <v>439</v>
      </c>
      <c r="F199" s="10" t="s">
        <v>440</v>
      </c>
    </row>
    <row r="200" spans="1:6" ht="12.75" customHeight="1" x14ac:dyDescent="0.25">
      <c r="A200" s="9">
        <v>223</v>
      </c>
      <c r="B200" s="10" t="s">
        <v>434</v>
      </c>
      <c r="C200" s="9">
        <v>100</v>
      </c>
      <c r="D200" s="10" t="s">
        <v>441</v>
      </c>
      <c r="E200" s="10" t="s">
        <v>442</v>
      </c>
      <c r="F200" s="10" t="s">
        <v>443</v>
      </c>
    </row>
    <row r="201" spans="1:6" ht="12.75" customHeight="1" x14ac:dyDescent="0.25">
      <c r="A201" s="9">
        <v>224</v>
      </c>
      <c r="B201" s="10" t="s">
        <v>434</v>
      </c>
      <c r="C201" s="9">
        <v>100</v>
      </c>
      <c r="D201" s="10" t="s">
        <v>444</v>
      </c>
      <c r="E201" s="10" t="s">
        <v>445</v>
      </c>
      <c r="F201" s="10" t="s">
        <v>388</v>
      </c>
    </row>
    <row r="202" spans="1:6" ht="12.75" customHeight="1" x14ac:dyDescent="0.25">
      <c r="A202" s="9">
        <v>225</v>
      </c>
      <c r="B202" s="10" t="s">
        <v>434</v>
      </c>
      <c r="C202" s="9">
        <v>100</v>
      </c>
      <c r="D202" s="10" t="s">
        <v>446</v>
      </c>
      <c r="E202" s="10" t="s">
        <v>447</v>
      </c>
      <c r="F202" s="10" t="s">
        <v>391</v>
      </c>
    </row>
    <row r="203" spans="1:6" ht="12.75" customHeight="1" x14ac:dyDescent="0.25">
      <c r="A203" s="9">
        <v>226</v>
      </c>
      <c r="B203" s="10" t="s">
        <v>434</v>
      </c>
      <c r="C203" s="9">
        <v>100</v>
      </c>
      <c r="D203" s="10" t="s">
        <v>448</v>
      </c>
      <c r="E203" s="10" t="s">
        <v>449</v>
      </c>
      <c r="F203" s="10" t="s">
        <v>394</v>
      </c>
    </row>
    <row r="204" spans="1:6" ht="12.75" customHeight="1" x14ac:dyDescent="0.25">
      <c r="A204" s="9">
        <v>227</v>
      </c>
      <c r="B204" s="10" t="s">
        <v>434</v>
      </c>
      <c r="C204" s="9">
        <v>100</v>
      </c>
      <c r="D204" s="10" t="s">
        <v>450</v>
      </c>
      <c r="E204" s="10" t="s">
        <v>451</v>
      </c>
      <c r="F204" s="10" t="s">
        <v>397</v>
      </c>
    </row>
    <row r="205" spans="1:6" ht="12.75" customHeight="1" x14ac:dyDescent="0.25">
      <c r="A205" s="9">
        <v>228</v>
      </c>
      <c r="B205" s="10" t="s">
        <v>434</v>
      </c>
      <c r="C205" s="9">
        <v>100</v>
      </c>
      <c r="D205" s="10" t="s">
        <v>452</v>
      </c>
      <c r="E205" s="10" t="s">
        <v>453</v>
      </c>
      <c r="F205" s="10" t="s">
        <v>400</v>
      </c>
    </row>
    <row r="206" spans="1:6" ht="12.75" customHeight="1" x14ac:dyDescent="0.25">
      <c r="A206" s="9">
        <v>229</v>
      </c>
      <c r="B206" s="10" t="s">
        <v>434</v>
      </c>
      <c r="C206" s="9">
        <v>100</v>
      </c>
      <c r="D206" s="10" t="s">
        <v>454</v>
      </c>
      <c r="E206" s="10" t="s">
        <v>455</v>
      </c>
      <c r="F206" s="10" t="s">
        <v>403</v>
      </c>
    </row>
    <row r="207" spans="1:6" ht="12.75" customHeight="1" x14ac:dyDescent="0.25">
      <c r="A207" s="9">
        <v>230</v>
      </c>
      <c r="B207" s="10" t="s">
        <v>434</v>
      </c>
      <c r="C207" s="9">
        <v>100</v>
      </c>
      <c r="D207" s="10" t="s">
        <v>456</v>
      </c>
      <c r="E207" s="10" t="s">
        <v>457</v>
      </c>
      <c r="F207" s="10" t="s">
        <v>406</v>
      </c>
    </row>
    <row r="208" spans="1:6" ht="12.75" customHeight="1" x14ac:dyDescent="0.25">
      <c r="A208" s="9">
        <v>231</v>
      </c>
      <c r="B208" s="10" t="s">
        <v>434</v>
      </c>
      <c r="C208" s="9">
        <v>100</v>
      </c>
      <c r="D208" s="10" t="s">
        <v>458</v>
      </c>
      <c r="E208" s="10" t="s">
        <v>459</v>
      </c>
      <c r="F208" s="10" t="s">
        <v>409</v>
      </c>
    </row>
    <row r="209" spans="1:6" ht="12.75" customHeight="1" x14ac:dyDescent="0.25">
      <c r="A209" s="9">
        <v>232</v>
      </c>
      <c r="B209" s="10" t="s">
        <v>434</v>
      </c>
      <c r="C209" s="9">
        <v>100</v>
      </c>
      <c r="D209" s="10" t="s">
        <v>460</v>
      </c>
      <c r="E209" s="10" t="s">
        <v>461</v>
      </c>
      <c r="F209" s="10" t="s">
        <v>412</v>
      </c>
    </row>
    <row r="210" spans="1:6" ht="12.75" customHeight="1" x14ac:dyDescent="0.25">
      <c r="A210" s="9">
        <v>233</v>
      </c>
      <c r="B210" s="10" t="s">
        <v>434</v>
      </c>
      <c r="C210" s="9">
        <v>100</v>
      </c>
      <c r="D210" s="10" t="s">
        <v>462</v>
      </c>
      <c r="E210" s="10" t="s">
        <v>463</v>
      </c>
      <c r="F210" s="10" t="s">
        <v>415</v>
      </c>
    </row>
    <row r="211" spans="1:6" ht="12.75" customHeight="1" x14ac:dyDescent="0.25">
      <c r="A211" s="9">
        <v>234</v>
      </c>
      <c r="B211" s="10" t="s">
        <v>434</v>
      </c>
      <c r="C211" s="9">
        <v>100</v>
      </c>
      <c r="D211" s="10" t="s">
        <v>464</v>
      </c>
      <c r="E211" s="10" t="s">
        <v>465</v>
      </c>
      <c r="F211" s="10" t="s">
        <v>418</v>
      </c>
    </row>
    <row r="212" spans="1:6" ht="12.75" customHeight="1" x14ac:dyDescent="0.25">
      <c r="A212" s="9">
        <v>235</v>
      </c>
      <c r="B212" s="10" t="s">
        <v>434</v>
      </c>
      <c r="C212" s="9">
        <v>100</v>
      </c>
      <c r="D212" s="10" t="s">
        <v>466</v>
      </c>
      <c r="E212" s="10" t="s">
        <v>467</v>
      </c>
      <c r="F212" s="10" t="s">
        <v>421</v>
      </c>
    </row>
    <row r="213" spans="1:6" ht="12.75" customHeight="1" x14ac:dyDescent="0.25">
      <c r="A213" s="9">
        <v>236</v>
      </c>
      <c r="B213" s="10" t="s">
        <v>434</v>
      </c>
      <c r="C213" s="9">
        <v>100</v>
      </c>
      <c r="D213" s="10" t="s">
        <v>468</v>
      </c>
      <c r="E213" s="10" t="s">
        <v>469</v>
      </c>
      <c r="F213" s="10" t="s">
        <v>198</v>
      </c>
    </row>
    <row r="214" spans="1:6" ht="12.75" customHeight="1" x14ac:dyDescent="0.25">
      <c r="A214" s="9">
        <v>237</v>
      </c>
      <c r="B214" s="10" t="s">
        <v>434</v>
      </c>
      <c r="C214" s="9">
        <v>100</v>
      </c>
      <c r="D214" s="10" t="s">
        <v>470</v>
      </c>
      <c r="E214" s="10" t="s">
        <v>471</v>
      </c>
      <c r="F214" s="10" t="s">
        <v>427</v>
      </c>
    </row>
    <row r="215" spans="1:6" ht="12.75" customHeight="1" x14ac:dyDescent="0.25">
      <c r="A215" s="9">
        <v>238</v>
      </c>
      <c r="B215" s="10" t="s">
        <v>434</v>
      </c>
      <c r="C215" s="9">
        <v>100</v>
      </c>
      <c r="D215" s="10" t="s">
        <v>472</v>
      </c>
      <c r="E215" s="10" t="s">
        <v>473</v>
      </c>
      <c r="F215" s="10" t="s">
        <v>430</v>
      </c>
    </row>
    <row r="216" spans="1:6" ht="12.75" customHeight="1" x14ac:dyDescent="0.25">
      <c r="A216" s="9">
        <v>241</v>
      </c>
      <c r="B216" s="10" t="s">
        <v>474</v>
      </c>
      <c r="C216" s="9">
        <v>100</v>
      </c>
      <c r="D216" s="10" t="s">
        <v>475</v>
      </c>
      <c r="E216" s="10" t="s">
        <v>476</v>
      </c>
      <c r="F216" s="10" t="s">
        <v>477</v>
      </c>
    </row>
    <row r="217" spans="1:6" ht="12.75" customHeight="1" x14ac:dyDescent="0.25">
      <c r="A217" s="9">
        <v>242</v>
      </c>
      <c r="B217" s="10" t="s">
        <v>474</v>
      </c>
      <c r="C217" s="9">
        <v>100</v>
      </c>
      <c r="D217" s="10" t="s">
        <v>478</v>
      </c>
      <c r="E217" s="10" t="s">
        <v>479</v>
      </c>
      <c r="F217" s="10" t="s">
        <v>477</v>
      </c>
    </row>
    <row r="218" spans="1:6" ht="12.75" customHeight="1" x14ac:dyDescent="0.25">
      <c r="A218" s="9">
        <v>243</v>
      </c>
      <c r="B218" s="10" t="s">
        <v>474</v>
      </c>
      <c r="C218" s="9">
        <v>100</v>
      </c>
      <c r="D218" s="10" t="s">
        <v>480</v>
      </c>
      <c r="E218" s="10" t="s">
        <v>481</v>
      </c>
      <c r="F218" s="10" t="s">
        <v>477</v>
      </c>
    </row>
    <row r="219" spans="1:6" ht="12.75" customHeight="1" x14ac:dyDescent="0.25">
      <c r="A219" s="9">
        <v>244</v>
      </c>
      <c r="B219" s="10" t="s">
        <v>474</v>
      </c>
      <c r="C219" s="9">
        <v>100</v>
      </c>
      <c r="D219" s="10" t="s">
        <v>482</v>
      </c>
      <c r="E219" s="10" t="s">
        <v>483</v>
      </c>
      <c r="F219" s="10" t="s">
        <v>477</v>
      </c>
    </row>
    <row r="220" spans="1:6" ht="12.75" customHeight="1" x14ac:dyDescent="0.25">
      <c r="A220" s="9">
        <v>245</v>
      </c>
      <c r="B220" s="10" t="s">
        <v>474</v>
      </c>
      <c r="C220" s="9">
        <v>100</v>
      </c>
      <c r="D220" s="10" t="s">
        <v>484</v>
      </c>
      <c r="E220" s="10" t="s">
        <v>485</v>
      </c>
      <c r="F220" s="10" t="s">
        <v>477</v>
      </c>
    </row>
    <row r="221" spans="1:6" ht="12.75" customHeight="1" x14ac:dyDescent="0.25">
      <c r="A221" s="9">
        <v>246</v>
      </c>
      <c r="B221" s="10" t="s">
        <v>474</v>
      </c>
      <c r="C221" s="9">
        <v>100</v>
      </c>
      <c r="D221" s="10" t="s">
        <v>475</v>
      </c>
      <c r="E221" s="10" t="s">
        <v>486</v>
      </c>
      <c r="F221" s="10" t="s">
        <v>477</v>
      </c>
    </row>
    <row r="222" spans="1:6" ht="12.75" customHeight="1" x14ac:dyDescent="0.25">
      <c r="A222" s="9">
        <v>247</v>
      </c>
      <c r="B222" s="10" t="s">
        <v>474</v>
      </c>
      <c r="C222" s="9">
        <v>100</v>
      </c>
      <c r="D222" s="10" t="s">
        <v>487</v>
      </c>
      <c r="E222" s="10" t="s">
        <v>488</v>
      </c>
      <c r="F222" s="10" t="s">
        <v>477</v>
      </c>
    </row>
    <row r="223" spans="1:6" ht="12.75" customHeight="1" x14ac:dyDescent="0.25">
      <c r="A223" s="9">
        <v>248</v>
      </c>
      <c r="B223" s="10" t="s">
        <v>474</v>
      </c>
      <c r="C223" s="9">
        <v>100</v>
      </c>
      <c r="D223" s="10" t="s">
        <v>489</v>
      </c>
      <c r="E223" s="10" t="s">
        <v>490</v>
      </c>
      <c r="F223" s="10" t="s">
        <v>477</v>
      </c>
    </row>
    <row r="224" spans="1:6" ht="12.75" customHeight="1" x14ac:dyDescent="0.25">
      <c r="A224" s="9">
        <v>249</v>
      </c>
      <c r="B224" s="10" t="s">
        <v>474</v>
      </c>
      <c r="C224" s="9">
        <v>100</v>
      </c>
      <c r="D224" s="10" t="s">
        <v>491</v>
      </c>
      <c r="E224" s="10" t="s">
        <v>492</v>
      </c>
      <c r="F224" s="10" t="s">
        <v>477</v>
      </c>
    </row>
    <row r="225" spans="1:6" ht="12.75" customHeight="1" x14ac:dyDescent="0.25">
      <c r="A225" s="9">
        <v>250</v>
      </c>
      <c r="B225" s="10" t="s">
        <v>474</v>
      </c>
      <c r="C225" s="9">
        <v>100</v>
      </c>
      <c r="D225" s="10" t="s">
        <v>493</v>
      </c>
      <c r="E225" s="10" t="s">
        <v>494</v>
      </c>
      <c r="F225" s="10" t="s">
        <v>477</v>
      </c>
    </row>
    <row r="226" spans="1:6" ht="12.75" customHeight="1" x14ac:dyDescent="0.25">
      <c r="A226" s="9">
        <v>251</v>
      </c>
      <c r="B226" s="10" t="s">
        <v>474</v>
      </c>
      <c r="C226" s="9">
        <v>100</v>
      </c>
      <c r="D226" s="10" t="s">
        <v>495</v>
      </c>
      <c r="E226" s="10" t="s">
        <v>125</v>
      </c>
      <c r="F226" s="10" t="s">
        <v>477</v>
      </c>
    </row>
    <row r="227" spans="1:6" ht="12.75" customHeight="1" x14ac:dyDescent="0.25">
      <c r="A227" s="9">
        <v>252</v>
      </c>
      <c r="B227" s="10" t="s">
        <v>474</v>
      </c>
      <c r="C227" s="9">
        <v>100</v>
      </c>
      <c r="D227" s="10" t="s">
        <v>496</v>
      </c>
      <c r="E227" s="11"/>
      <c r="F227" s="10" t="s">
        <v>477</v>
      </c>
    </row>
    <row r="228" spans="1:6" ht="12.75" customHeight="1" x14ac:dyDescent="0.25">
      <c r="A228" s="9">
        <v>261</v>
      </c>
      <c r="B228" s="10" t="s">
        <v>497</v>
      </c>
      <c r="C228" s="10" t="s">
        <v>498</v>
      </c>
      <c r="D228" s="10" t="s">
        <v>499</v>
      </c>
      <c r="E228" s="10" t="s">
        <v>500</v>
      </c>
      <c r="F228" s="10" t="s">
        <v>501</v>
      </c>
    </row>
    <row r="229" spans="1:6" ht="12.75" customHeight="1" x14ac:dyDescent="0.25">
      <c r="A229" s="9">
        <v>262</v>
      </c>
      <c r="B229" s="10" t="s">
        <v>497</v>
      </c>
      <c r="C229" s="10" t="s">
        <v>498</v>
      </c>
      <c r="D229" s="10" t="s">
        <v>502</v>
      </c>
      <c r="E229" s="10" t="s">
        <v>503</v>
      </c>
      <c r="F229" s="10" t="s">
        <v>504</v>
      </c>
    </row>
    <row r="230" spans="1:6" ht="12.75" customHeight="1" x14ac:dyDescent="0.25">
      <c r="A230" s="9">
        <v>263</v>
      </c>
      <c r="B230" s="10" t="s">
        <v>497</v>
      </c>
      <c r="C230" s="10" t="s">
        <v>498</v>
      </c>
      <c r="D230" s="10" t="s">
        <v>505</v>
      </c>
      <c r="E230" s="10" t="s">
        <v>506</v>
      </c>
      <c r="F230" s="10" t="s">
        <v>504</v>
      </c>
    </row>
    <row r="231" spans="1:6" ht="12.75" customHeight="1" x14ac:dyDescent="0.25">
      <c r="A231" s="9">
        <v>264</v>
      </c>
      <c r="B231" s="10" t="s">
        <v>497</v>
      </c>
      <c r="C231" s="10" t="s">
        <v>498</v>
      </c>
      <c r="D231" s="10" t="s">
        <v>507</v>
      </c>
      <c r="E231" s="10" t="s">
        <v>508</v>
      </c>
      <c r="F231" s="10" t="s">
        <v>504</v>
      </c>
    </row>
    <row r="232" spans="1:6" ht="12.75" customHeight="1" x14ac:dyDescent="0.25">
      <c r="A232" s="9">
        <v>265</v>
      </c>
      <c r="B232" s="10" t="s">
        <v>497</v>
      </c>
      <c r="C232" s="10" t="s">
        <v>498</v>
      </c>
      <c r="D232" s="10" t="s">
        <v>117</v>
      </c>
      <c r="E232" s="10" t="s">
        <v>509</v>
      </c>
      <c r="F232" s="10" t="s">
        <v>504</v>
      </c>
    </row>
    <row r="233" spans="1:6" ht="12.75" customHeight="1" x14ac:dyDescent="0.25">
      <c r="A233" s="9">
        <v>266</v>
      </c>
      <c r="B233" s="10" t="s">
        <v>497</v>
      </c>
      <c r="C233" s="10" t="s">
        <v>498</v>
      </c>
      <c r="D233" s="10" t="s">
        <v>510</v>
      </c>
      <c r="E233" s="10" t="s">
        <v>511</v>
      </c>
      <c r="F233" s="10" t="s">
        <v>512</v>
      </c>
    </row>
    <row r="234" spans="1:6" ht="12.75" customHeight="1" x14ac:dyDescent="0.25">
      <c r="A234" s="9">
        <v>267</v>
      </c>
      <c r="B234" s="10" t="s">
        <v>497</v>
      </c>
      <c r="C234" s="10" t="s">
        <v>498</v>
      </c>
      <c r="D234" s="10" t="s">
        <v>513</v>
      </c>
      <c r="E234" s="10" t="s">
        <v>514</v>
      </c>
      <c r="F234" s="10" t="s">
        <v>512</v>
      </c>
    </row>
    <row r="235" spans="1:6" ht="12.75" customHeight="1" x14ac:dyDescent="0.25">
      <c r="A235" s="9">
        <v>268</v>
      </c>
      <c r="B235" s="10" t="s">
        <v>497</v>
      </c>
      <c r="C235" s="10" t="s">
        <v>498</v>
      </c>
      <c r="D235" s="10" t="s">
        <v>515</v>
      </c>
      <c r="E235" s="10" t="s">
        <v>516</v>
      </c>
      <c r="F235" s="10" t="s">
        <v>512</v>
      </c>
    </row>
    <row r="236" spans="1:6" ht="12.75" customHeight="1" x14ac:dyDescent="0.25">
      <c r="A236" s="9">
        <v>269</v>
      </c>
      <c r="B236" s="10" t="s">
        <v>497</v>
      </c>
      <c r="C236" s="10" t="s">
        <v>498</v>
      </c>
      <c r="D236" s="10" t="s">
        <v>517</v>
      </c>
      <c r="E236" s="10" t="s">
        <v>518</v>
      </c>
      <c r="F236" s="10" t="s">
        <v>512</v>
      </c>
    </row>
    <row r="237" spans="1:6" ht="12.75" customHeight="1" x14ac:dyDescent="0.25">
      <c r="A237" s="9">
        <v>270</v>
      </c>
      <c r="B237" s="10" t="s">
        <v>497</v>
      </c>
      <c r="C237" s="10" t="s">
        <v>498</v>
      </c>
      <c r="D237" s="10" t="s">
        <v>519</v>
      </c>
      <c r="E237" s="10" t="s">
        <v>520</v>
      </c>
      <c r="F237" s="10" t="s">
        <v>430</v>
      </c>
    </row>
    <row r="238" spans="1:6" ht="12.75" customHeight="1" x14ac:dyDescent="0.25">
      <c r="A238" s="9">
        <v>271</v>
      </c>
      <c r="B238" s="10" t="s">
        <v>497</v>
      </c>
      <c r="C238" s="10" t="s">
        <v>498</v>
      </c>
      <c r="D238" s="10" t="s">
        <v>499</v>
      </c>
      <c r="E238" s="10" t="s">
        <v>521</v>
      </c>
      <c r="F238" s="10" t="s">
        <v>501</v>
      </c>
    </row>
    <row r="239" spans="1:6" ht="12.75" customHeight="1" x14ac:dyDescent="0.25">
      <c r="A239" s="9">
        <v>272</v>
      </c>
      <c r="B239" s="10" t="s">
        <v>497</v>
      </c>
      <c r="C239" s="10" t="s">
        <v>498</v>
      </c>
      <c r="D239" s="10" t="s">
        <v>522</v>
      </c>
      <c r="E239" s="10" t="s">
        <v>523</v>
      </c>
      <c r="F239" s="10" t="s">
        <v>524</v>
      </c>
    </row>
    <row r="240" spans="1:6" ht="12.75" customHeight="1" x14ac:dyDescent="0.25">
      <c r="A240" s="9">
        <v>273</v>
      </c>
      <c r="B240" s="10" t="s">
        <v>497</v>
      </c>
      <c r="C240" s="10" t="s">
        <v>498</v>
      </c>
      <c r="D240" s="10" t="s">
        <v>525</v>
      </c>
      <c r="E240" s="10" t="s">
        <v>526</v>
      </c>
      <c r="F240" s="10" t="s">
        <v>524</v>
      </c>
    </row>
    <row r="241" spans="1:6" ht="12.75" customHeight="1" x14ac:dyDescent="0.25">
      <c r="A241" s="9">
        <v>274</v>
      </c>
      <c r="B241" s="10" t="s">
        <v>497</v>
      </c>
      <c r="C241" s="10" t="s">
        <v>498</v>
      </c>
      <c r="D241" s="10" t="s">
        <v>527</v>
      </c>
      <c r="E241" s="10" t="s">
        <v>528</v>
      </c>
      <c r="F241" s="10" t="s">
        <v>524</v>
      </c>
    </row>
    <row r="242" spans="1:6" ht="12.75" customHeight="1" x14ac:dyDescent="0.25">
      <c r="A242" s="9">
        <v>275</v>
      </c>
      <c r="B242" s="10" t="s">
        <v>497</v>
      </c>
      <c r="C242" s="10" t="s">
        <v>498</v>
      </c>
      <c r="D242" s="10" t="s">
        <v>529</v>
      </c>
      <c r="E242" s="10" t="s">
        <v>530</v>
      </c>
      <c r="F242" s="10" t="s">
        <v>524</v>
      </c>
    </row>
    <row r="243" spans="1:6" ht="12.75" customHeight="1" x14ac:dyDescent="0.25">
      <c r="A243" s="9">
        <v>276</v>
      </c>
      <c r="B243" s="10" t="s">
        <v>497</v>
      </c>
      <c r="C243" s="10" t="s">
        <v>498</v>
      </c>
      <c r="D243" s="10" t="s">
        <v>531</v>
      </c>
      <c r="E243" s="10" t="s">
        <v>532</v>
      </c>
      <c r="F243" s="10" t="s">
        <v>433</v>
      </c>
    </row>
    <row r="244" spans="1:6" ht="12.75" customHeight="1" x14ac:dyDescent="0.25">
      <c r="A244" s="9">
        <v>277</v>
      </c>
      <c r="B244" s="10" t="s">
        <v>497</v>
      </c>
      <c r="C244" s="10" t="s">
        <v>498</v>
      </c>
      <c r="D244" s="10" t="s">
        <v>533</v>
      </c>
      <c r="E244" s="10" t="s">
        <v>534</v>
      </c>
      <c r="F244" s="10" t="s">
        <v>535</v>
      </c>
    </row>
    <row r="245" spans="1:6" ht="12.75" customHeight="1" x14ac:dyDescent="0.25">
      <c r="A245" s="9">
        <v>278</v>
      </c>
      <c r="B245" s="10" t="s">
        <v>497</v>
      </c>
      <c r="C245" s="10" t="s">
        <v>498</v>
      </c>
      <c r="D245" s="10" t="s">
        <v>536</v>
      </c>
      <c r="E245" s="10" t="s">
        <v>537</v>
      </c>
      <c r="F245" s="10" t="s">
        <v>535</v>
      </c>
    </row>
    <row r="246" spans="1:6" ht="12.75" customHeight="1" x14ac:dyDescent="0.25">
      <c r="A246" s="9">
        <v>279</v>
      </c>
      <c r="B246" s="10" t="s">
        <v>497</v>
      </c>
      <c r="C246" s="10" t="s">
        <v>498</v>
      </c>
      <c r="D246" s="10" t="s">
        <v>538</v>
      </c>
      <c r="E246" s="10" t="s">
        <v>539</v>
      </c>
      <c r="F246" s="10" t="s">
        <v>535</v>
      </c>
    </row>
    <row r="247" spans="1:6" ht="12.75" customHeight="1" x14ac:dyDescent="0.25">
      <c r="A247" s="9">
        <v>280</v>
      </c>
      <c r="B247" s="10" t="s">
        <v>497</v>
      </c>
      <c r="C247" s="10" t="s">
        <v>498</v>
      </c>
      <c r="D247" s="10" t="s">
        <v>540</v>
      </c>
      <c r="E247" s="10" t="s">
        <v>541</v>
      </c>
      <c r="F247" s="10" t="s">
        <v>198</v>
      </c>
    </row>
    <row r="248" spans="1:6" ht="12.75" customHeight="1" x14ac:dyDescent="0.25">
      <c r="A248" s="9">
        <v>281</v>
      </c>
      <c r="B248" s="10" t="s">
        <v>497</v>
      </c>
      <c r="C248" s="10" t="s">
        <v>498</v>
      </c>
      <c r="D248" s="10" t="s">
        <v>542</v>
      </c>
      <c r="E248" s="10" t="s">
        <v>543</v>
      </c>
      <c r="F248" s="10" t="s">
        <v>430</v>
      </c>
    </row>
  </sheetData>
  <pageMargins left="0.7" right="0.7" top="0.75" bottom="0.75" header="0.3" footer="0.3"/>
  <pageSetup orientation="portrait"/>
  <headerFooter>
    <oddFooter>&amp;C&amp;"Helvetica Neue,Regular"&amp;12&amp;K000000&amp;P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showGridLines="0" workbookViewId="0"/>
  </sheetViews>
  <sheetFormatPr defaultColWidth="8.85546875" defaultRowHeight="15" customHeight="1" x14ac:dyDescent="0.25"/>
  <cols>
    <col min="1" max="4" width="13.85546875" style="133" customWidth="1"/>
    <col min="5" max="5" width="8.85546875" style="133" customWidth="1"/>
    <col min="6" max="6" width="18.42578125" style="133" customWidth="1"/>
    <col min="7" max="256" width="8.85546875" style="133" customWidth="1"/>
  </cols>
  <sheetData>
    <row r="1" spans="1:7" ht="15" customHeight="1" x14ac:dyDescent="0.25">
      <c r="A1" s="103" t="s">
        <v>547</v>
      </c>
      <c r="B1" s="103" t="s">
        <v>585</v>
      </c>
      <c r="C1" s="104" t="s">
        <v>593</v>
      </c>
      <c r="D1" s="104" t="s">
        <v>594</v>
      </c>
      <c r="E1" s="105"/>
      <c r="F1" s="106" t="s">
        <v>595</v>
      </c>
      <c r="G1" s="107">
        <v>270</v>
      </c>
    </row>
    <row r="2" spans="1:7" ht="15" customHeight="1" x14ac:dyDescent="0.25">
      <c r="A2" s="108">
        <v>104</v>
      </c>
      <c r="B2" s="134">
        <v>161</v>
      </c>
      <c r="C2" s="135">
        <f t="shared" ref="C2:C34" si="0">B2/$G$1</f>
        <v>0.59629629629629632</v>
      </c>
      <c r="D2" s="136">
        <f t="shared" ref="D2:D34" si="1">ROUND(100-(B2/$G$1*100),1)</f>
        <v>40.4</v>
      </c>
      <c r="E2" s="112"/>
      <c r="F2" s="113"/>
      <c r="G2" s="113"/>
    </row>
    <row r="3" spans="1:7" ht="15" customHeight="1" x14ac:dyDescent="0.25">
      <c r="A3" s="108">
        <v>103</v>
      </c>
      <c r="B3" s="134">
        <v>179</v>
      </c>
      <c r="C3" s="135">
        <f t="shared" si="0"/>
        <v>0.66296296296296298</v>
      </c>
      <c r="D3" s="136">
        <f t="shared" si="1"/>
        <v>33.700000000000003</v>
      </c>
      <c r="E3" s="112"/>
      <c r="F3" s="112"/>
      <c r="G3" s="112"/>
    </row>
    <row r="4" spans="1:7" ht="15" customHeight="1" x14ac:dyDescent="0.25">
      <c r="A4" s="108">
        <v>101</v>
      </c>
      <c r="B4" s="134">
        <v>185.5</v>
      </c>
      <c r="C4" s="135">
        <f t="shared" si="0"/>
        <v>0.687037037037037</v>
      </c>
      <c r="D4" s="136">
        <f t="shared" si="1"/>
        <v>31.3</v>
      </c>
      <c r="E4" s="112"/>
      <c r="F4" s="112"/>
      <c r="G4" s="112"/>
    </row>
    <row r="5" spans="1:7" ht="15" customHeight="1" x14ac:dyDescent="0.25">
      <c r="A5" s="114"/>
      <c r="B5" s="134"/>
      <c r="C5" s="135">
        <f t="shared" si="0"/>
        <v>0</v>
      </c>
      <c r="D5" s="136">
        <f t="shared" si="1"/>
        <v>100</v>
      </c>
      <c r="E5" s="112"/>
      <c r="F5" s="112"/>
      <c r="G5" s="112"/>
    </row>
    <row r="6" spans="1:7" ht="15" customHeight="1" x14ac:dyDescent="0.25">
      <c r="A6" s="114"/>
      <c r="B6" s="134"/>
      <c r="C6" s="135">
        <f t="shared" si="0"/>
        <v>0</v>
      </c>
      <c r="D6" s="136">
        <f t="shared" si="1"/>
        <v>100</v>
      </c>
      <c r="E6" s="112"/>
      <c r="F6" s="112"/>
      <c r="G6" s="112"/>
    </row>
    <row r="7" spans="1:7" ht="15" customHeight="1" x14ac:dyDescent="0.25">
      <c r="A7" s="114"/>
      <c r="B7" s="134"/>
      <c r="C7" s="135">
        <f t="shared" si="0"/>
        <v>0</v>
      </c>
      <c r="D7" s="136">
        <f t="shared" si="1"/>
        <v>100</v>
      </c>
      <c r="E7" s="112"/>
      <c r="F7" s="112"/>
      <c r="G7" s="112"/>
    </row>
    <row r="8" spans="1:7" ht="15" customHeight="1" x14ac:dyDescent="0.25">
      <c r="A8" s="114"/>
      <c r="B8" s="134"/>
      <c r="C8" s="135">
        <f t="shared" si="0"/>
        <v>0</v>
      </c>
      <c r="D8" s="136">
        <f t="shared" si="1"/>
        <v>100</v>
      </c>
      <c r="E8" s="112"/>
      <c r="F8" s="112"/>
      <c r="G8" s="112"/>
    </row>
    <row r="9" spans="1:7" ht="15" customHeight="1" x14ac:dyDescent="0.25">
      <c r="A9" s="114"/>
      <c r="B9" s="134"/>
      <c r="C9" s="135">
        <f t="shared" si="0"/>
        <v>0</v>
      </c>
      <c r="D9" s="136">
        <f t="shared" si="1"/>
        <v>100</v>
      </c>
      <c r="E9" s="112"/>
      <c r="F9" s="112"/>
      <c r="G9" s="112"/>
    </row>
    <row r="10" spans="1:7" ht="15" customHeight="1" x14ac:dyDescent="0.25">
      <c r="A10" s="114"/>
      <c r="B10" s="134"/>
      <c r="C10" s="135">
        <f t="shared" si="0"/>
        <v>0</v>
      </c>
      <c r="D10" s="136">
        <f t="shared" si="1"/>
        <v>100</v>
      </c>
      <c r="E10" s="112"/>
      <c r="F10" s="112"/>
      <c r="G10" s="112"/>
    </row>
    <row r="11" spans="1:7" ht="15" customHeight="1" x14ac:dyDescent="0.25">
      <c r="A11" s="114"/>
      <c r="B11" s="134"/>
      <c r="C11" s="135">
        <f t="shared" si="0"/>
        <v>0</v>
      </c>
      <c r="D11" s="136">
        <f t="shared" si="1"/>
        <v>100</v>
      </c>
      <c r="E11" s="112"/>
      <c r="F11" s="112"/>
      <c r="G11" s="112"/>
    </row>
    <row r="12" spans="1:7" ht="15" customHeight="1" x14ac:dyDescent="0.25">
      <c r="A12" s="114"/>
      <c r="B12" s="134"/>
      <c r="C12" s="135">
        <f t="shared" si="0"/>
        <v>0</v>
      </c>
      <c r="D12" s="136">
        <f t="shared" si="1"/>
        <v>100</v>
      </c>
      <c r="E12" s="112"/>
      <c r="F12" s="112"/>
      <c r="G12" s="112"/>
    </row>
    <row r="13" spans="1:7" ht="15" customHeight="1" x14ac:dyDescent="0.25">
      <c r="A13" s="114"/>
      <c r="B13" s="134"/>
      <c r="C13" s="135">
        <f t="shared" si="0"/>
        <v>0</v>
      </c>
      <c r="D13" s="136">
        <f t="shared" si="1"/>
        <v>100</v>
      </c>
      <c r="E13" s="112"/>
      <c r="F13" s="112"/>
      <c r="G13" s="112"/>
    </row>
    <row r="14" spans="1:7" ht="15" customHeight="1" x14ac:dyDescent="0.25">
      <c r="A14" s="114"/>
      <c r="B14" s="134"/>
      <c r="C14" s="135">
        <f t="shared" si="0"/>
        <v>0</v>
      </c>
      <c r="D14" s="136">
        <f t="shared" si="1"/>
        <v>100</v>
      </c>
      <c r="E14" s="112"/>
      <c r="F14" s="112"/>
      <c r="G14" s="112"/>
    </row>
    <row r="15" spans="1:7" ht="15" customHeight="1" x14ac:dyDescent="0.25">
      <c r="A15" s="114"/>
      <c r="B15" s="134"/>
      <c r="C15" s="135">
        <f t="shared" si="0"/>
        <v>0</v>
      </c>
      <c r="D15" s="136">
        <f t="shared" si="1"/>
        <v>100</v>
      </c>
      <c r="E15" s="112"/>
      <c r="F15" s="112"/>
      <c r="G15" s="112"/>
    </row>
    <row r="16" spans="1:7" ht="15" customHeight="1" x14ac:dyDescent="0.25">
      <c r="A16" s="114"/>
      <c r="B16" s="134"/>
      <c r="C16" s="135">
        <f t="shared" si="0"/>
        <v>0</v>
      </c>
      <c r="D16" s="136">
        <f t="shared" si="1"/>
        <v>100</v>
      </c>
      <c r="E16" s="112"/>
      <c r="F16" s="112"/>
      <c r="G16" s="112"/>
    </row>
    <row r="17" spans="1:7" ht="15" customHeight="1" x14ac:dyDescent="0.25">
      <c r="A17" s="114"/>
      <c r="B17" s="134"/>
      <c r="C17" s="135">
        <f t="shared" si="0"/>
        <v>0</v>
      </c>
      <c r="D17" s="136">
        <f t="shared" si="1"/>
        <v>100</v>
      </c>
      <c r="E17" s="112"/>
      <c r="F17" s="112"/>
      <c r="G17" s="112"/>
    </row>
    <row r="18" spans="1:7" ht="15" customHeight="1" x14ac:dyDescent="0.25">
      <c r="A18" s="114"/>
      <c r="B18" s="134"/>
      <c r="C18" s="135">
        <f t="shared" si="0"/>
        <v>0</v>
      </c>
      <c r="D18" s="136">
        <f t="shared" si="1"/>
        <v>100</v>
      </c>
      <c r="E18" s="112"/>
      <c r="F18" s="112"/>
      <c r="G18" s="112"/>
    </row>
    <row r="19" spans="1:7" ht="15" customHeight="1" x14ac:dyDescent="0.25">
      <c r="A19" s="114"/>
      <c r="B19" s="134"/>
      <c r="C19" s="135">
        <f t="shared" si="0"/>
        <v>0</v>
      </c>
      <c r="D19" s="136">
        <f t="shared" si="1"/>
        <v>100</v>
      </c>
      <c r="E19" s="112"/>
      <c r="F19" s="112"/>
      <c r="G19" s="112"/>
    </row>
    <row r="20" spans="1:7" ht="15" customHeight="1" x14ac:dyDescent="0.25">
      <c r="A20" s="114"/>
      <c r="B20" s="134"/>
      <c r="C20" s="135">
        <f t="shared" si="0"/>
        <v>0</v>
      </c>
      <c r="D20" s="136">
        <f t="shared" si="1"/>
        <v>100</v>
      </c>
      <c r="E20" s="112"/>
      <c r="F20" s="112"/>
      <c r="G20" s="112"/>
    </row>
    <row r="21" spans="1:7" ht="15" customHeight="1" x14ac:dyDescent="0.25">
      <c r="A21" s="114"/>
      <c r="B21" s="134"/>
      <c r="C21" s="135">
        <f t="shared" si="0"/>
        <v>0</v>
      </c>
      <c r="D21" s="136">
        <f t="shared" si="1"/>
        <v>100</v>
      </c>
      <c r="E21" s="112"/>
      <c r="F21" s="112"/>
      <c r="G21" s="112"/>
    </row>
    <row r="22" spans="1:7" ht="15" customHeight="1" x14ac:dyDescent="0.25">
      <c r="A22" s="114"/>
      <c r="B22" s="134"/>
      <c r="C22" s="135">
        <f t="shared" si="0"/>
        <v>0</v>
      </c>
      <c r="D22" s="136">
        <f t="shared" si="1"/>
        <v>100</v>
      </c>
      <c r="E22" s="112"/>
      <c r="F22" s="112"/>
      <c r="G22" s="112"/>
    </row>
    <row r="23" spans="1:7" ht="15" customHeight="1" x14ac:dyDescent="0.25">
      <c r="A23" s="114"/>
      <c r="B23" s="134"/>
      <c r="C23" s="135">
        <f t="shared" si="0"/>
        <v>0</v>
      </c>
      <c r="D23" s="136">
        <f t="shared" si="1"/>
        <v>100</v>
      </c>
      <c r="E23" s="112"/>
      <c r="F23" s="112"/>
      <c r="G23" s="112"/>
    </row>
    <row r="24" spans="1:7" ht="15" customHeight="1" x14ac:dyDescent="0.25">
      <c r="A24" s="114"/>
      <c r="B24" s="134"/>
      <c r="C24" s="135">
        <f t="shared" si="0"/>
        <v>0</v>
      </c>
      <c r="D24" s="136">
        <f t="shared" si="1"/>
        <v>100</v>
      </c>
      <c r="E24" s="112"/>
      <c r="F24" s="112"/>
      <c r="G24" s="112"/>
    </row>
    <row r="25" spans="1:7" ht="15" customHeight="1" x14ac:dyDescent="0.25">
      <c r="A25" s="114"/>
      <c r="B25" s="134"/>
      <c r="C25" s="135">
        <f t="shared" si="0"/>
        <v>0</v>
      </c>
      <c r="D25" s="136">
        <f t="shared" si="1"/>
        <v>100</v>
      </c>
      <c r="E25" s="112"/>
      <c r="F25" s="112"/>
      <c r="G25" s="112"/>
    </row>
    <row r="26" spans="1:7" ht="15" customHeight="1" x14ac:dyDescent="0.25">
      <c r="A26" s="114"/>
      <c r="B26" s="134"/>
      <c r="C26" s="135">
        <f t="shared" si="0"/>
        <v>0</v>
      </c>
      <c r="D26" s="136">
        <f t="shared" si="1"/>
        <v>100</v>
      </c>
      <c r="E26" s="112"/>
      <c r="F26" s="112"/>
      <c r="G26" s="112"/>
    </row>
    <row r="27" spans="1:7" ht="15" customHeight="1" x14ac:dyDescent="0.25">
      <c r="A27" s="114"/>
      <c r="B27" s="134"/>
      <c r="C27" s="135">
        <f t="shared" si="0"/>
        <v>0</v>
      </c>
      <c r="D27" s="136">
        <f t="shared" si="1"/>
        <v>100</v>
      </c>
      <c r="E27" s="112"/>
      <c r="F27" s="112"/>
      <c r="G27" s="112"/>
    </row>
    <row r="28" spans="1:7" ht="15" customHeight="1" x14ac:dyDescent="0.25">
      <c r="A28" s="114"/>
      <c r="B28" s="134"/>
      <c r="C28" s="135">
        <f t="shared" si="0"/>
        <v>0</v>
      </c>
      <c r="D28" s="136">
        <f t="shared" si="1"/>
        <v>100</v>
      </c>
      <c r="E28" s="112"/>
      <c r="F28" s="112"/>
      <c r="G28" s="112"/>
    </row>
    <row r="29" spans="1:7" ht="15" customHeight="1" x14ac:dyDescent="0.25">
      <c r="A29" s="114"/>
      <c r="B29" s="134"/>
      <c r="C29" s="135">
        <f t="shared" si="0"/>
        <v>0</v>
      </c>
      <c r="D29" s="136">
        <f t="shared" si="1"/>
        <v>100</v>
      </c>
      <c r="E29" s="112"/>
      <c r="F29" s="112"/>
      <c r="G29" s="112"/>
    </row>
    <row r="30" spans="1:7" ht="15" customHeight="1" x14ac:dyDescent="0.25">
      <c r="A30" s="114"/>
      <c r="B30" s="134"/>
      <c r="C30" s="135">
        <f t="shared" si="0"/>
        <v>0</v>
      </c>
      <c r="D30" s="136">
        <f t="shared" si="1"/>
        <v>100</v>
      </c>
      <c r="E30" s="112"/>
      <c r="F30" s="112"/>
      <c r="G30" s="112"/>
    </row>
    <row r="31" spans="1:7" ht="15" customHeight="1" x14ac:dyDescent="0.25">
      <c r="A31" s="114"/>
      <c r="B31" s="134"/>
      <c r="C31" s="135">
        <f t="shared" si="0"/>
        <v>0</v>
      </c>
      <c r="D31" s="136">
        <f t="shared" si="1"/>
        <v>100</v>
      </c>
      <c r="E31" s="112"/>
      <c r="F31" s="112"/>
      <c r="G31" s="112"/>
    </row>
    <row r="32" spans="1:7" ht="15" customHeight="1" x14ac:dyDescent="0.25">
      <c r="A32" s="114"/>
      <c r="B32" s="134"/>
      <c r="C32" s="135">
        <f t="shared" si="0"/>
        <v>0</v>
      </c>
      <c r="D32" s="136">
        <f t="shared" si="1"/>
        <v>100</v>
      </c>
      <c r="E32" s="112"/>
      <c r="F32" s="112"/>
      <c r="G32" s="112"/>
    </row>
    <row r="33" spans="1:7" ht="15" customHeight="1" x14ac:dyDescent="0.25">
      <c r="A33" s="114"/>
      <c r="B33" s="134"/>
      <c r="C33" s="135">
        <f t="shared" si="0"/>
        <v>0</v>
      </c>
      <c r="D33" s="136">
        <f t="shared" si="1"/>
        <v>100</v>
      </c>
      <c r="E33" s="112"/>
      <c r="F33" s="112"/>
      <c r="G33" s="112"/>
    </row>
    <row r="34" spans="1:7" ht="15" customHeight="1" x14ac:dyDescent="0.25">
      <c r="A34" s="115"/>
      <c r="B34" s="137"/>
      <c r="C34" s="135">
        <f t="shared" si="0"/>
        <v>0</v>
      </c>
      <c r="D34" s="136">
        <f t="shared" si="1"/>
        <v>100</v>
      </c>
      <c r="E34" s="112"/>
      <c r="F34" s="112"/>
      <c r="G34" s="112"/>
    </row>
  </sheetData>
  <pageMargins left="0.7" right="0.7" top="0.75" bottom="0.75" header="0.3" footer="0.3"/>
  <pageSetup orientation="portrait"/>
  <headerFooter>
    <oddFooter>&amp;C&amp;"Helvetica Neue,Regular"&amp;12&amp;K000000&amp;P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0"/>
  <sheetViews>
    <sheetView showGridLines="0" workbookViewId="0"/>
  </sheetViews>
  <sheetFormatPr defaultColWidth="8.85546875" defaultRowHeight="15" customHeight="1" x14ac:dyDescent="0.25"/>
  <cols>
    <col min="1" max="4" width="13.7109375" style="138" customWidth="1"/>
    <col min="5" max="256" width="8.85546875" style="138" customWidth="1"/>
  </cols>
  <sheetData>
    <row r="1" spans="1:5" ht="15" customHeight="1" x14ac:dyDescent="0.25">
      <c r="A1" s="103" t="s">
        <v>547</v>
      </c>
      <c r="B1" s="103" t="s">
        <v>597</v>
      </c>
      <c r="C1" s="103" t="s">
        <v>551</v>
      </c>
      <c r="D1" s="104" t="s">
        <v>553</v>
      </c>
      <c r="E1" s="112"/>
    </row>
    <row r="2" spans="1:5" ht="15" customHeight="1" x14ac:dyDescent="0.25">
      <c r="A2" s="118">
        <v>101</v>
      </c>
      <c r="B2" s="119">
        <v>4</v>
      </c>
      <c r="C2" s="119">
        <v>0</v>
      </c>
      <c r="D2" s="120">
        <f t="shared" ref="D2:D33" si="0">IF(B2="E","E",IF(B2="R","R",SUM(B2:C2)))</f>
        <v>4</v>
      </c>
      <c r="E2" s="112"/>
    </row>
    <row r="3" spans="1:5" ht="15" customHeight="1" x14ac:dyDescent="0.25">
      <c r="A3" s="118">
        <v>103</v>
      </c>
      <c r="B3" s="119">
        <v>4</v>
      </c>
      <c r="C3" s="119">
        <v>0</v>
      </c>
      <c r="D3" s="120">
        <f t="shared" si="0"/>
        <v>4</v>
      </c>
      <c r="E3" s="112"/>
    </row>
    <row r="4" spans="1:5" ht="15" customHeight="1" x14ac:dyDescent="0.25">
      <c r="A4" s="118">
        <v>104</v>
      </c>
      <c r="B4" s="119">
        <v>4</v>
      </c>
      <c r="C4" s="119">
        <v>0</v>
      </c>
      <c r="D4" s="120">
        <f t="shared" si="0"/>
        <v>4</v>
      </c>
      <c r="E4" s="112"/>
    </row>
    <row r="5" spans="1:5" ht="15" customHeight="1" x14ac:dyDescent="0.25">
      <c r="A5" s="118"/>
      <c r="B5" s="119"/>
      <c r="C5" s="119"/>
      <c r="D5" s="120">
        <f t="shared" si="0"/>
        <v>0</v>
      </c>
      <c r="E5" s="112"/>
    </row>
    <row r="6" spans="1:5" ht="15" customHeight="1" x14ac:dyDescent="0.25">
      <c r="A6" s="118"/>
      <c r="B6" s="119"/>
      <c r="C6" s="119"/>
      <c r="D6" s="120">
        <f t="shared" si="0"/>
        <v>0</v>
      </c>
      <c r="E6" s="112"/>
    </row>
    <row r="7" spans="1:5" ht="15" customHeight="1" x14ac:dyDescent="0.25">
      <c r="A7" s="118"/>
      <c r="B7" s="119"/>
      <c r="C7" s="119"/>
      <c r="D7" s="120">
        <f t="shared" si="0"/>
        <v>0</v>
      </c>
      <c r="E7" s="112"/>
    </row>
    <row r="8" spans="1:5" ht="15" customHeight="1" x14ac:dyDescent="0.25">
      <c r="A8" s="118"/>
      <c r="B8" s="119"/>
      <c r="C8" s="119"/>
      <c r="D8" s="120">
        <f t="shared" si="0"/>
        <v>0</v>
      </c>
      <c r="E8" s="112"/>
    </row>
    <row r="9" spans="1:5" ht="15" customHeight="1" x14ac:dyDescent="0.25">
      <c r="A9" s="118"/>
      <c r="B9" s="119"/>
      <c r="C9" s="119"/>
      <c r="D9" s="120">
        <f t="shared" si="0"/>
        <v>0</v>
      </c>
      <c r="E9" s="112"/>
    </row>
    <row r="10" spans="1:5" ht="15" customHeight="1" x14ac:dyDescent="0.25">
      <c r="A10" s="118"/>
      <c r="B10" s="119"/>
      <c r="C10" s="119"/>
      <c r="D10" s="120">
        <f t="shared" si="0"/>
        <v>0</v>
      </c>
      <c r="E10" s="112"/>
    </row>
    <row r="11" spans="1:5" ht="15" customHeight="1" x14ac:dyDescent="0.25">
      <c r="A11" s="118"/>
      <c r="B11" s="119"/>
      <c r="C11" s="119"/>
      <c r="D11" s="120">
        <f t="shared" si="0"/>
        <v>0</v>
      </c>
      <c r="E11" s="112"/>
    </row>
    <row r="12" spans="1:5" ht="15" customHeight="1" x14ac:dyDescent="0.25">
      <c r="A12" s="118"/>
      <c r="B12" s="119"/>
      <c r="C12" s="119"/>
      <c r="D12" s="120">
        <f t="shared" si="0"/>
        <v>0</v>
      </c>
      <c r="E12" s="112"/>
    </row>
    <row r="13" spans="1:5" ht="15" customHeight="1" x14ac:dyDescent="0.25">
      <c r="A13" s="118"/>
      <c r="B13" s="119"/>
      <c r="C13" s="119"/>
      <c r="D13" s="120">
        <f t="shared" si="0"/>
        <v>0</v>
      </c>
      <c r="E13" s="112"/>
    </row>
    <row r="14" spans="1:5" ht="15" customHeight="1" x14ac:dyDescent="0.25">
      <c r="A14" s="118"/>
      <c r="B14" s="119"/>
      <c r="C14" s="119"/>
      <c r="D14" s="120">
        <f t="shared" si="0"/>
        <v>0</v>
      </c>
      <c r="E14" s="112"/>
    </row>
    <row r="15" spans="1:5" ht="15" customHeight="1" x14ac:dyDescent="0.25">
      <c r="A15" s="118"/>
      <c r="B15" s="119"/>
      <c r="C15" s="119"/>
      <c r="D15" s="120">
        <f t="shared" si="0"/>
        <v>0</v>
      </c>
      <c r="E15" s="112"/>
    </row>
    <row r="16" spans="1:5" ht="15" customHeight="1" x14ac:dyDescent="0.25">
      <c r="A16" s="118"/>
      <c r="B16" s="119"/>
      <c r="C16" s="119"/>
      <c r="D16" s="120">
        <f t="shared" si="0"/>
        <v>0</v>
      </c>
      <c r="E16" s="112"/>
    </row>
    <row r="17" spans="1:5" ht="15" customHeight="1" x14ac:dyDescent="0.25">
      <c r="A17" s="118"/>
      <c r="B17" s="119"/>
      <c r="C17" s="119"/>
      <c r="D17" s="120">
        <f t="shared" si="0"/>
        <v>0</v>
      </c>
      <c r="E17" s="112"/>
    </row>
    <row r="18" spans="1:5" ht="15" customHeight="1" x14ac:dyDescent="0.25">
      <c r="A18" s="118"/>
      <c r="B18" s="119"/>
      <c r="C18" s="119"/>
      <c r="D18" s="120">
        <f t="shared" si="0"/>
        <v>0</v>
      </c>
      <c r="E18" s="112"/>
    </row>
    <row r="19" spans="1:5" ht="15" customHeight="1" x14ac:dyDescent="0.25">
      <c r="A19" s="118"/>
      <c r="B19" s="119"/>
      <c r="C19" s="119"/>
      <c r="D19" s="120">
        <f t="shared" si="0"/>
        <v>0</v>
      </c>
      <c r="E19" s="112"/>
    </row>
    <row r="20" spans="1:5" ht="15" customHeight="1" x14ac:dyDescent="0.25">
      <c r="A20" s="118"/>
      <c r="B20" s="119"/>
      <c r="C20" s="119"/>
      <c r="D20" s="120">
        <f t="shared" si="0"/>
        <v>0</v>
      </c>
      <c r="E20" s="112"/>
    </row>
    <row r="21" spans="1:5" ht="15" customHeight="1" x14ac:dyDescent="0.25">
      <c r="A21" s="118"/>
      <c r="B21" s="119"/>
      <c r="C21" s="119"/>
      <c r="D21" s="120">
        <f t="shared" si="0"/>
        <v>0</v>
      </c>
      <c r="E21" s="112"/>
    </row>
    <row r="22" spans="1:5" ht="15" customHeight="1" x14ac:dyDescent="0.25">
      <c r="A22" s="118"/>
      <c r="B22" s="119"/>
      <c r="C22" s="119"/>
      <c r="D22" s="120">
        <f t="shared" si="0"/>
        <v>0</v>
      </c>
      <c r="E22" s="112"/>
    </row>
    <row r="23" spans="1:5" ht="15" customHeight="1" x14ac:dyDescent="0.25">
      <c r="A23" s="118"/>
      <c r="B23" s="119"/>
      <c r="C23" s="119"/>
      <c r="D23" s="120">
        <f t="shared" si="0"/>
        <v>0</v>
      </c>
      <c r="E23" s="112"/>
    </row>
    <row r="24" spans="1:5" ht="15" customHeight="1" x14ac:dyDescent="0.25">
      <c r="A24" s="118"/>
      <c r="B24" s="119"/>
      <c r="C24" s="119"/>
      <c r="D24" s="120">
        <f t="shared" si="0"/>
        <v>0</v>
      </c>
      <c r="E24" s="112"/>
    </row>
    <row r="25" spans="1:5" ht="15" customHeight="1" x14ac:dyDescent="0.25">
      <c r="A25" s="118"/>
      <c r="B25" s="119"/>
      <c r="C25" s="119"/>
      <c r="D25" s="120">
        <f t="shared" si="0"/>
        <v>0</v>
      </c>
      <c r="E25" s="112"/>
    </row>
    <row r="26" spans="1:5" ht="15" customHeight="1" x14ac:dyDescent="0.25">
      <c r="A26" s="118"/>
      <c r="B26" s="119"/>
      <c r="C26" s="119"/>
      <c r="D26" s="120">
        <f t="shared" si="0"/>
        <v>0</v>
      </c>
      <c r="E26" s="112"/>
    </row>
    <row r="27" spans="1:5" ht="15" customHeight="1" x14ac:dyDescent="0.25">
      <c r="A27" s="118"/>
      <c r="B27" s="119"/>
      <c r="C27" s="119"/>
      <c r="D27" s="120">
        <f t="shared" si="0"/>
        <v>0</v>
      </c>
      <c r="E27" s="112"/>
    </row>
    <row r="28" spans="1:5" ht="15" customHeight="1" x14ac:dyDescent="0.25">
      <c r="A28" s="118"/>
      <c r="B28" s="119"/>
      <c r="C28" s="119"/>
      <c r="D28" s="120">
        <f t="shared" si="0"/>
        <v>0</v>
      </c>
      <c r="E28" s="112"/>
    </row>
    <row r="29" spans="1:5" ht="15" customHeight="1" x14ac:dyDescent="0.25">
      <c r="A29" s="118"/>
      <c r="B29" s="119"/>
      <c r="C29" s="119"/>
      <c r="D29" s="120">
        <f t="shared" si="0"/>
        <v>0</v>
      </c>
      <c r="E29" s="112"/>
    </row>
    <row r="30" spans="1:5" ht="15" customHeight="1" x14ac:dyDescent="0.25">
      <c r="A30" s="118"/>
      <c r="B30" s="119"/>
      <c r="C30" s="119"/>
      <c r="D30" s="120">
        <f t="shared" si="0"/>
        <v>0</v>
      </c>
      <c r="E30" s="112"/>
    </row>
    <row r="31" spans="1:5" ht="15" customHeight="1" x14ac:dyDescent="0.25">
      <c r="A31" s="118"/>
      <c r="B31" s="119"/>
      <c r="C31" s="119"/>
      <c r="D31" s="120">
        <f t="shared" si="0"/>
        <v>0</v>
      </c>
      <c r="E31" s="112"/>
    </row>
    <row r="32" spans="1:5" ht="15" customHeight="1" x14ac:dyDescent="0.25">
      <c r="A32" s="118"/>
      <c r="B32" s="119"/>
      <c r="C32" s="119"/>
      <c r="D32" s="120">
        <f t="shared" si="0"/>
        <v>0</v>
      </c>
      <c r="E32" s="112"/>
    </row>
    <row r="33" spans="1:5" ht="15" customHeight="1" x14ac:dyDescent="0.25">
      <c r="A33" s="118"/>
      <c r="B33" s="119"/>
      <c r="C33" s="119"/>
      <c r="D33" s="120">
        <f t="shared" si="0"/>
        <v>0</v>
      </c>
      <c r="E33" s="112"/>
    </row>
    <row r="34" spans="1:5" ht="15" customHeight="1" x14ac:dyDescent="0.25">
      <c r="A34" s="118"/>
      <c r="B34" s="119"/>
      <c r="C34" s="119"/>
      <c r="D34" s="120">
        <f t="shared" ref="D34:D65" si="1">IF(B34="E","E",IF(B34="R","R",SUM(B34:C34)))</f>
        <v>0</v>
      </c>
      <c r="E34" s="112"/>
    </row>
    <row r="35" spans="1:5" ht="15" customHeight="1" x14ac:dyDescent="0.25">
      <c r="A35" s="118"/>
      <c r="B35" s="119"/>
      <c r="C35" s="119"/>
      <c r="D35" s="120">
        <f t="shared" si="1"/>
        <v>0</v>
      </c>
      <c r="E35" s="112"/>
    </row>
    <row r="36" spans="1:5" ht="15" customHeight="1" x14ac:dyDescent="0.25">
      <c r="A36" s="118"/>
      <c r="B36" s="119"/>
      <c r="C36" s="119"/>
      <c r="D36" s="120">
        <f t="shared" si="1"/>
        <v>0</v>
      </c>
      <c r="E36" s="112"/>
    </row>
    <row r="37" spans="1:5" ht="15" customHeight="1" x14ac:dyDescent="0.25">
      <c r="A37" s="118"/>
      <c r="B37" s="119"/>
      <c r="C37" s="119"/>
      <c r="D37" s="120">
        <f t="shared" si="1"/>
        <v>0</v>
      </c>
      <c r="E37" s="112"/>
    </row>
    <row r="38" spans="1:5" ht="15" customHeight="1" x14ac:dyDescent="0.25">
      <c r="A38" s="118"/>
      <c r="B38" s="119"/>
      <c r="C38" s="119"/>
      <c r="D38" s="120">
        <f t="shared" si="1"/>
        <v>0</v>
      </c>
      <c r="E38" s="112"/>
    </row>
    <row r="39" spans="1:5" ht="15" customHeight="1" x14ac:dyDescent="0.25">
      <c r="A39" s="118"/>
      <c r="B39" s="119"/>
      <c r="C39" s="119"/>
      <c r="D39" s="120">
        <f t="shared" si="1"/>
        <v>0</v>
      </c>
      <c r="E39" s="112"/>
    </row>
    <row r="40" spans="1:5" ht="15" customHeight="1" x14ac:dyDescent="0.25">
      <c r="A40" s="118"/>
      <c r="B40" s="119"/>
      <c r="C40" s="119"/>
      <c r="D40" s="120">
        <f t="shared" si="1"/>
        <v>0</v>
      </c>
      <c r="E40" s="112"/>
    </row>
    <row r="41" spans="1:5" ht="15" customHeight="1" x14ac:dyDescent="0.25">
      <c r="A41" s="118"/>
      <c r="B41" s="119"/>
      <c r="C41" s="119"/>
      <c r="D41" s="120">
        <f t="shared" si="1"/>
        <v>0</v>
      </c>
      <c r="E41" s="112"/>
    </row>
    <row r="42" spans="1:5" ht="15" customHeight="1" x14ac:dyDescent="0.25">
      <c r="A42" s="118"/>
      <c r="B42" s="119"/>
      <c r="C42" s="119"/>
      <c r="D42" s="120">
        <f t="shared" si="1"/>
        <v>0</v>
      </c>
      <c r="E42" s="112"/>
    </row>
    <row r="43" spans="1:5" ht="15" customHeight="1" x14ac:dyDescent="0.25">
      <c r="A43" s="118"/>
      <c r="B43" s="119"/>
      <c r="C43" s="119"/>
      <c r="D43" s="120">
        <f t="shared" si="1"/>
        <v>0</v>
      </c>
      <c r="E43" s="112"/>
    </row>
    <row r="44" spans="1:5" ht="15" customHeight="1" x14ac:dyDescent="0.25">
      <c r="A44" s="118"/>
      <c r="B44" s="119"/>
      <c r="C44" s="119"/>
      <c r="D44" s="120">
        <f t="shared" si="1"/>
        <v>0</v>
      </c>
      <c r="E44" s="112"/>
    </row>
    <row r="45" spans="1:5" ht="15" customHeight="1" x14ac:dyDescent="0.25">
      <c r="A45" s="118"/>
      <c r="B45" s="119"/>
      <c r="C45" s="119"/>
      <c r="D45" s="120">
        <f t="shared" si="1"/>
        <v>0</v>
      </c>
      <c r="E45" s="112"/>
    </row>
    <row r="46" spans="1:5" ht="15" customHeight="1" x14ac:dyDescent="0.25">
      <c r="A46" s="118"/>
      <c r="B46" s="119"/>
      <c r="C46" s="119"/>
      <c r="D46" s="120">
        <f t="shared" si="1"/>
        <v>0</v>
      </c>
      <c r="E46" s="112"/>
    </row>
    <row r="47" spans="1:5" ht="15" customHeight="1" x14ac:dyDescent="0.25">
      <c r="A47" s="118"/>
      <c r="B47" s="119"/>
      <c r="C47" s="119"/>
      <c r="D47" s="120">
        <f t="shared" si="1"/>
        <v>0</v>
      </c>
      <c r="E47" s="112"/>
    </row>
    <row r="48" spans="1:5" ht="15" customHeight="1" x14ac:dyDescent="0.25">
      <c r="A48" s="118"/>
      <c r="B48" s="119"/>
      <c r="C48" s="119"/>
      <c r="D48" s="120">
        <f t="shared" si="1"/>
        <v>0</v>
      </c>
      <c r="E48" s="112"/>
    </row>
    <row r="49" spans="1:5" ht="15" customHeight="1" x14ac:dyDescent="0.25">
      <c r="A49" s="118"/>
      <c r="B49" s="119"/>
      <c r="C49" s="119"/>
      <c r="D49" s="120">
        <f t="shared" si="1"/>
        <v>0</v>
      </c>
      <c r="E49" s="112"/>
    </row>
    <row r="50" spans="1:5" ht="15" customHeight="1" x14ac:dyDescent="0.25">
      <c r="A50" s="118"/>
      <c r="B50" s="119"/>
      <c r="C50" s="119"/>
      <c r="D50" s="120">
        <f t="shared" si="1"/>
        <v>0</v>
      </c>
      <c r="E50" s="112"/>
    </row>
    <row r="51" spans="1:5" ht="15" customHeight="1" x14ac:dyDescent="0.25">
      <c r="A51" s="118"/>
      <c r="B51" s="119"/>
      <c r="C51" s="119"/>
      <c r="D51" s="120">
        <f t="shared" si="1"/>
        <v>0</v>
      </c>
      <c r="E51" s="112"/>
    </row>
    <row r="52" spans="1:5" ht="15" customHeight="1" x14ac:dyDescent="0.25">
      <c r="A52" s="118"/>
      <c r="B52" s="119"/>
      <c r="C52" s="119"/>
      <c r="D52" s="120">
        <f t="shared" si="1"/>
        <v>0</v>
      </c>
      <c r="E52" s="112"/>
    </row>
    <row r="53" spans="1:5" ht="15" customHeight="1" x14ac:dyDescent="0.25">
      <c r="A53" s="118"/>
      <c r="B53" s="119"/>
      <c r="C53" s="119"/>
      <c r="D53" s="120">
        <f t="shared" si="1"/>
        <v>0</v>
      </c>
      <c r="E53" s="112"/>
    </row>
    <row r="54" spans="1:5" ht="15" customHeight="1" x14ac:dyDescent="0.25">
      <c r="A54" s="118"/>
      <c r="B54" s="119"/>
      <c r="C54" s="119"/>
      <c r="D54" s="120">
        <f t="shared" si="1"/>
        <v>0</v>
      </c>
      <c r="E54" s="112"/>
    </row>
    <row r="55" spans="1:5" ht="15" customHeight="1" x14ac:dyDescent="0.25">
      <c r="A55" s="118"/>
      <c r="B55" s="119"/>
      <c r="C55" s="119"/>
      <c r="D55" s="120">
        <f t="shared" si="1"/>
        <v>0</v>
      </c>
      <c r="E55" s="112"/>
    </row>
    <row r="56" spans="1:5" ht="15" customHeight="1" x14ac:dyDescent="0.25">
      <c r="A56" s="118"/>
      <c r="B56" s="119"/>
      <c r="C56" s="119"/>
      <c r="D56" s="120">
        <f t="shared" si="1"/>
        <v>0</v>
      </c>
      <c r="E56" s="112"/>
    </row>
    <row r="57" spans="1:5" ht="15" customHeight="1" x14ac:dyDescent="0.25">
      <c r="A57" s="118"/>
      <c r="B57" s="119"/>
      <c r="C57" s="119"/>
      <c r="D57" s="120">
        <f t="shared" si="1"/>
        <v>0</v>
      </c>
      <c r="E57" s="112"/>
    </row>
    <row r="58" spans="1:5" ht="15" customHeight="1" x14ac:dyDescent="0.25">
      <c r="A58" s="118"/>
      <c r="B58" s="119"/>
      <c r="C58" s="119"/>
      <c r="D58" s="120">
        <f t="shared" si="1"/>
        <v>0</v>
      </c>
      <c r="E58" s="112"/>
    </row>
    <row r="59" spans="1:5" ht="15" customHeight="1" x14ac:dyDescent="0.25">
      <c r="A59" s="118"/>
      <c r="B59" s="119"/>
      <c r="C59" s="119"/>
      <c r="D59" s="120">
        <f t="shared" si="1"/>
        <v>0</v>
      </c>
      <c r="E59" s="112"/>
    </row>
    <row r="60" spans="1:5" ht="15" customHeight="1" x14ac:dyDescent="0.25">
      <c r="A60" s="118"/>
      <c r="B60" s="119"/>
      <c r="C60" s="119"/>
      <c r="D60" s="120">
        <f t="shared" si="1"/>
        <v>0</v>
      </c>
      <c r="E60" s="112"/>
    </row>
    <row r="61" spans="1:5" ht="15" customHeight="1" x14ac:dyDescent="0.25">
      <c r="A61" s="118"/>
      <c r="B61" s="119"/>
      <c r="C61" s="119"/>
      <c r="D61" s="120">
        <f t="shared" si="1"/>
        <v>0</v>
      </c>
      <c r="E61" s="112"/>
    </row>
    <row r="62" spans="1:5" ht="15" customHeight="1" x14ac:dyDescent="0.25">
      <c r="A62" s="118"/>
      <c r="B62" s="119"/>
      <c r="C62" s="119"/>
      <c r="D62" s="120">
        <f t="shared" si="1"/>
        <v>0</v>
      </c>
      <c r="E62" s="112"/>
    </row>
    <row r="63" spans="1:5" ht="15" customHeight="1" x14ac:dyDescent="0.25">
      <c r="A63" s="118"/>
      <c r="B63" s="119"/>
      <c r="C63" s="119"/>
      <c r="D63" s="120">
        <f t="shared" si="1"/>
        <v>0</v>
      </c>
      <c r="E63" s="112"/>
    </row>
    <row r="64" spans="1:5" ht="15" customHeight="1" x14ac:dyDescent="0.25">
      <c r="A64" s="118"/>
      <c r="B64" s="119"/>
      <c r="C64" s="119"/>
      <c r="D64" s="120">
        <f t="shared" si="1"/>
        <v>0</v>
      </c>
      <c r="E64" s="112"/>
    </row>
    <row r="65" spans="1:5" ht="15" customHeight="1" x14ac:dyDescent="0.25">
      <c r="A65" s="118"/>
      <c r="B65" s="119"/>
      <c r="C65" s="119"/>
      <c r="D65" s="120">
        <f t="shared" si="1"/>
        <v>0</v>
      </c>
      <c r="E65" s="112"/>
    </row>
    <row r="66" spans="1:5" ht="15" customHeight="1" x14ac:dyDescent="0.25">
      <c r="A66" s="118"/>
      <c r="B66" s="119"/>
      <c r="C66" s="119"/>
      <c r="D66" s="120">
        <f t="shared" ref="D66:D80" si="2">IF(B66="E","E",IF(B66="R","R",SUM(B66:C66)))</f>
        <v>0</v>
      </c>
      <c r="E66" s="112"/>
    </row>
    <row r="67" spans="1:5" ht="15" customHeight="1" x14ac:dyDescent="0.25">
      <c r="A67" s="118"/>
      <c r="B67" s="119"/>
      <c r="C67" s="119"/>
      <c r="D67" s="120">
        <f t="shared" si="2"/>
        <v>0</v>
      </c>
      <c r="E67" s="112"/>
    </row>
    <row r="68" spans="1:5" ht="15" customHeight="1" x14ac:dyDescent="0.25">
      <c r="A68" s="118"/>
      <c r="B68" s="119"/>
      <c r="C68" s="119"/>
      <c r="D68" s="120">
        <f t="shared" si="2"/>
        <v>0</v>
      </c>
      <c r="E68" s="112"/>
    </row>
    <row r="69" spans="1:5" ht="15" customHeight="1" x14ac:dyDescent="0.25">
      <c r="A69" s="118"/>
      <c r="B69" s="119"/>
      <c r="C69" s="119"/>
      <c r="D69" s="120">
        <f t="shared" si="2"/>
        <v>0</v>
      </c>
      <c r="E69" s="112"/>
    </row>
    <row r="70" spans="1:5" ht="15" customHeight="1" x14ac:dyDescent="0.25">
      <c r="A70" s="118"/>
      <c r="B70" s="119"/>
      <c r="C70" s="119"/>
      <c r="D70" s="120">
        <f t="shared" si="2"/>
        <v>0</v>
      </c>
      <c r="E70" s="112"/>
    </row>
    <row r="71" spans="1:5" ht="15" customHeight="1" x14ac:dyDescent="0.25">
      <c r="A71" s="118"/>
      <c r="B71" s="119"/>
      <c r="C71" s="119"/>
      <c r="D71" s="120">
        <f t="shared" si="2"/>
        <v>0</v>
      </c>
      <c r="E71" s="112"/>
    </row>
    <row r="72" spans="1:5" ht="15" customHeight="1" x14ac:dyDescent="0.25">
      <c r="A72" s="118"/>
      <c r="B72" s="119"/>
      <c r="C72" s="119"/>
      <c r="D72" s="120">
        <f t="shared" si="2"/>
        <v>0</v>
      </c>
      <c r="E72" s="112"/>
    </row>
    <row r="73" spans="1:5" ht="15" customHeight="1" x14ac:dyDescent="0.25">
      <c r="A73" s="118"/>
      <c r="B73" s="119"/>
      <c r="C73" s="119"/>
      <c r="D73" s="120">
        <f t="shared" si="2"/>
        <v>0</v>
      </c>
      <c r="E73" s="112"/>
    </row>
    <row r="74" spans="1:5" ht="15" customHeight="1" x14ac:dyDescent="0.25">
      <c r="A74" s="118"/>
      <c r="B74" s="119"/>
      <c r="C74" s="119"/>
      <c r="D74" s="120">
        <f t="shared" si="2"/>
        <v>0</v>
      </c>
      <c r="E74" s="112"/>
    </row>
    <row r="75" spans="1:5" ht="15" customHeight="1" x14ac:dyDescent="0.25">
      <c r="A75" s="118"/>
      <c r="B75" s="119"/>
      <c r="C75" s="119"/>
      <c r="D75" s="120">
        <f t="shared" si="2"/>
        <v>0</v>
      </c>
      <c r="E75" s="112"/>
    </row>
    <row r="76" spans="1:5" ht="15" customHeight="1" x14ac:dyDescent="0.25">
      <c r="A76" s="118"/>
      <c r="B76" s="119"/>
      <c r="C76" s="119"/>
      <c r="D76" s="120">
        <f t="shared" si="2"/>
        <v>0</v>
      </c>
      <c r="E76" s="112"/>
    </row>
    <row r="77" spans="1:5" ht="15" customHeight="1" x14ac:dyDescent="0.25">
      <c r="A77" s="118"/>
      <c r="B77" s="119"/>
      <c r="C77" s="119"/>
      <c r="D77" s="120">
        <f t="shared" si="2"/>
        <v>0</v>
      </c>
      <c r="E77" s="112"/>
    </row>
    <row r="78" spans="1:5" ht="15" customHeight="1" x14ac:dyDescent="0.25">
      <c r="A78" s="118"/>
      <c r="B78" s="119"/>
      <c r="C78" s="119"/>
      <c r="D78" s="120">
        <f t="shared" si="2"/>
        <v>0</v>
      </c>
      <c r="E78" s="112"/>
    </row>
    <row r="79" spans="1:5" ht="15" customHeight="1" x14ac:dyDescent="0.25">
      <c r="A79" s="118"/>
      <c r="B79" s="119"/>
      <c r="C79" s="119"/>
      <c r="D79" s="120">
        <f t="shared" si="2"/>
        <v>0</v>
      </c>
      <c r="E79" s="112"/>
    </row>
    <row r="80" spans="1:5" ht="15" customHeight="1" x14ac:dyDescent="0.25">
      <c r="A80" s="123"/>
      <c r="B80" s="124"/>
      <c r="C80" s="124"/>
      <c r="D80" s="120">
        <f t="shared" si="2"/>
        <v>0</v>
      </c>
      <c r="E80" s="112"/>
    </row>
  </sheetData>
  <pageMargins left="0.7" right="0.7" top="0.75" bottom="0.75" header="0.3" footer="0.3"/>
  <pageSetup orientation="portrait"/>
  <headerFooter>
    <oddFooter>&amp;C&amp;"Helvetica Neue,Regular"&amp;12&amp;K000000&amp;P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showGridLines="0" workbookViewId="0"/>
  </sheetViews>
  <sheetFormatPr defaultColWidth="8.85546875" defaultRowHeight="15" customHeight="1" x14ac:dyDescent="0.25"/>
  <cols>
    <col min="1" max="4" width="13.85546875" style="139" customWidth="1"/>
    <col min="5" max="5" width="8.85546875" style="139" customWidth="1"/>
    <col min="6" max="6" width="18.42578125" style="139" customWidth="1"/>
    <col min="7" max="256" width="8.85546875" style="139" customWidth="1"/>
  </cols>
  <sheetData>
    <row r="1" spans="1:7" ht="15" customHeight="1" x14ac:dyDescent="0.25">
      <c r="A1" s="103" t="s">
        <v>547</v>
      </c>
      <c r="B1" s="103" t="s">
        <v>585</v>
      </c>
      <c r="C1" s="104" t="s">
        <v>593</v>
      </c>
      <c r="D1" s="104" t="s">
        <v>594</v>
      </c>
      <c r="E1" s="105"/>
      <c r="F1" s="106" t="s">
        <v>595</v>
      </c>
      <c r="G1" s="107">
        <v>190</v>
      </c>
    </row>
    <row r="2" spans="1:7" ht="15" customHeight="1" x14ac:dyDescent="0.25">
      <c r="A2" s="108">
        <v>118</v>
      </c>
      <c r="B2" s="134">
        <v>131.5</v>
      </c>
      <c r="C2" s="135">
        <f t="shared" ref="C2:C34" si="0">B2/$G$1</f>
        <v>0.69210526315789478</v>
      </c>
      <c r="D2" s="136">
        <f t="shared" ref="D2:D34" si="1">ROUND(100-(B2/$G$1*100),1)</f>
        <v>30.8</v>
      </c>
      <c r="E2" s="112"/>
      <c r="F2" s="113"/>
      <c r="G2" s="113"/>
    </row>
    <row r="3" spans="1:7" ht="15" customHeight="1" x14ac:dyDescent="0.25">
      <c r="A3" s="108">
        <v>115</v>
      </c>
      <c r="B3" s="134">
        <v>127</v>
      </c>
      <c r="C3" s="135">
        <f t="shared" si="0"/>
        <v>0.66842105263157892</v>
      </c>
      <c r="D3" s="136">
        <f t="shared" si="1"/>
        <v>33.200000000000003</v>
      </c>
      <c r="E3" s="112"/>
      <c r="F3" s="112"/>
      <c r="G3" s="112"/>
    </row>
    <row r="4" spans="1:7" ht="15" customHeight="1" x14ac:dyDescent="0.25">
      <c r="A4" s="108">
        <v>114</v>
      </c>
      <c r="B4" s="134">
        <v>120</v>
      </c>
      <c r="C4" s="135">
        <f t="shared" si="0"/>
        <v>0.63157894736842102</v>
      </c>
      <c r="D4" s="136">
        <f t="shared" si="1"/>
        <v>36.799999999999997</v>
      </c>
      <c r="E4" s="112"/>
      <c r="F4" s="112"/>
      <c r="G4" s="112"/>
    </row>
    <row r="5" spans="1:7" ht="15" customHeight="1" x14ac:dyDescent="0.25">
      <c r="A5" s="108">
        <v>113</v>
      </c>
      <c r="B5" s="134">
        <v>130.5</v>
      </c>
      <c r="C5" s="135">
        <f t="shared" si="0"/>
        <v>0.68684210526315792</v>
      </c>
      <c r="D5" s="136">
        <f t="shared" si="1"/>
        <v>31.3</v>
      </c>
      <c r="E5" s="112"/>
      <c r="F5" s="112"/>
      <c r="G5" s="112"/>
    </row>
    <row r="6" spans="1:7" ht="15" customHeight="1" x14ac:dyDescent="0.25">
      <c r="A6" s="108">
        <v>121</v>
      </c>
      <c r="B6" s="134">
        <v>137</v>
      </c>
      <c r="C6" s="135">
        <f t="shared" si="0"/>
        <v>0.72105263157894739</v>
      </c>
      <c r="D6" s="136">
        <f t="shared" si="1"/>
        <v>27.9</v>
      </c>
      <c r="E6" s="112"/>
      <c r="F6" s="112"/>
      <c r="G6" s="112"/>
    </row>
    <row r="7" spans="1:7" ht="15" customHeight="1" x14ac:dyDescent="0.25">
      <c r="A7" s="108">
        <v>119</v>
      </c>
      <c r="B7" s="134">
        <v>134.5</v>
      </c>
      <c r="C7" s="135">
        <f t="shared" si="0"/>
        <v>0.70789473684210524</v>
      </c>
      <c r="D7" s="136">
        <f t="shared" si="1"/>
        <v>29.2</v>
      </c>
      <c r="E7" s="112"/>
      <c r="F7" s="112"/>
      <c r="G7" s="112"/>
    </row>
    <row r="8" spans="1:7" ht="15" customHeight="1" x14ac:dyDescent="0.25">
      <c r="A8" s="108">
        <v>111</v>
      </c>
      <c r="B8" s="134">
        <v>124.5</v>
      </c>
      <c r="C8" s="135">
        <f t="shared" si="0"/>
        <v>0.65526315789473688</v>
      </c>
      <c r="D8" s="136">
        <f t="shared" si="1"/>
        <v>34.5</v>
      </c>
      <c r="E8" s="112"/>
      <c r="F8" s="112"/>
      <c r="G8" s="112"/>
    </row>
    <row r="9" spans="1:7" ht="15" customHeight="1" x14ac:dyDescent="0.25">
      <c r="A9" s="108">
        <v>112</v>
      </c>
      <c r="B9" s="134">
        <v>127</v>
      </c>
      <c r="C9" s="135">
        <f t="shared" si="0"/>
        <v>0.66842105263157892</v>
      </c>
      <c r="D9" s="136">
        <f t="shared" si="1"/>
        <v>33.200000000000003</v>
      </c>
      <c r="E9" s="112"/>
      <c r="F9" s="112"/>
      <c r="G9" s="112"/>
    </row>
    <row r="10" spans="1:7" ht="15" customHeight="1" x14ac:dyDescent="0.25">
      <c r="A10" s="108">
        <v>127</v>
      </c>
      <c r="B10" s="134">
        <v>125.5</v>
      </c>
      <c r="C10" s="135">
        <f t="shared" si="0"/>
        <v>0.66052631578947374</v>
      </c>
      <c r="D10" s="136">
        <f t="shared" si="1"/>
        <v>33.9</v>
      </c>
      <c r="E10" s="112"/>
      <c r="F10" s="112"/>
      <c r="G10" s="112"/>
    </row>
    <row r="11" spans="1:7" ht="15" customHeight="1" x14ac:dyDescent="0.25">
      <c r="A11" s="108">
        <v>125</v>
      </c>
      <c r="B11" s="134">
        <v>123.5</v>
      </c>
      <c r="C11" s="135">
        <f t="shared" si="0"/>
        <v>0.65</v>
      </c>
      <c r="D11" s="136">
        <f t="shared" si="1"/>
        <v>35</v>
      </c>
      <c r="E11" s="112"/>
      <c r="F11" s="112"/>
      <c r="G11" s="112"/>
    </row>
    <row r="12" spans="1:7" ht="15" customHeight="1" x14ac:dyDescent="0.25">
      <c r="A12" s="108">
        <v>126</v>
      </c>
      <c r="B12" s="134">
        <v>131</v>
      </c>
      <c r="C12" s="135">
        <f t="shared" si="0"/>
        <v>0.68947368421052635</v>
      </c>
      <c r="D12" s="136">
        <f t="shared" si="1"/>
        <v>31.1</v>
      </c>
      <c r="E12" s="112"/>
      <c r="F12" s="112"/>
      <c r="G12" s="112"/>
    </row>
    <row r="13" spans="1:7" ht="15" customHeight="1" x14ac:dyDescent="0.25">
      <c r="A13" s="108">
        <v>128</v>
      </c>
      <c r="B13" s="134">
        <v>135</v>
      </c>
      <c r="C13" s="135">
        <f t="shared" si="0"/>
        <v>0.71052631578947367</v>
      </c>
      <c r="D13" s="136">
        <f t="shared" si="1"/>
        <v>28.9</v>
      </c>
      <c r="E13" s="112"/>
      <c r="F13" s="112"/>
      <c r="G13" s="112"/>
    </row>
    <row r="14" spans="1:7" ht="15" customHeight="1" x14ac:dyDescent="0.25">
      <c r="A14" s="114"/>
      <c r="B14" s="134"/>
      <c r="C14" s="135">
        <f t="shared" si="0"/>
        <v>0</v>
      </c>
      <c r="D14" s="136">
        <f t="shared" si="1"/>
        <v>100</v>
      </c>
      <c r="E14" s="112"/>
      <c r="F14" s="112"/>
      <c r="G14" s="112"/>
    </row>
    <row r="15" spans="1:7" ht="15" customHeight="1" x14ac:dyDescent="0.25">
      <c r="A15" s="114"/>
      <c r="B15" s="134"/>
      <c r="C15" s="135">
        <f t="shared" si="0"/>
        <v>0</v>
      </c>
      <c r="D15" s="136">
        <f t="shared" si="1"/>
        <v>100</v>
      </c>
      <c r="E15" s="112"/>
      <c r="F15" s="112"/>
      <c r="G15" s="112"/>
    </row>
    <row r="16" spans="1:7" ht="15" customHeight="1" x14ac:dyDescent="0.25">
      <c r="A16" s="114"/>
      <c r="B16" s="134"/>
      <c r="C16" s="135">
        <f t="shared" si="0"/>
        <v>0</v>
      </c>
      <c r="D16" s="136">
        <f t="shared" si="1"/>
        <v>100</v>
      </c>
      <c r="E16" s="112"/>
      <c r="F16" s="112"/>
      <c r="G16" s="112"/>
    </row>
    <row r="17" spans="1:7" ht="15" customHeight="1" x14ac:dyDescent="0.25">
      <c r="A17" s="114"/>
      <c r="B17" s="134"/>
      <c r="C17" s="135">
        <f t="shared" si="0"/>
        <v>0</v>
      </c>
      <c r="D17" s="136">
        <f t="shared" si="1"/>
        <v>100</v>
      </c>
      <c r="E17" s="112"/>
      <c r="F17" s="112"/>
      <c r="G17" s="112"/>
    </row>
    <row r="18" spans="1:7" ht="15" customHeight="1" x14ac:dyDescent="0.25">
      <c r="A18" s="114"/>
      <c r="B18" s="134"/>
      <c r="C18" s="135">
        <f t="shared" si="0"/>
        <v>0</v>
      </c>
      <c r="D18" s="136">
        <f t="shared" si="1"/>
        <v>100</v>
      </c>
      <c r="E18" s="112"/>
      <c r="F18" s="112"/>
      <c r="G18" s="112"/>
    </row>
    <row r="19" spans="1:7" ht="15" customHeight="1" x14ac:dyDescent="0.25">
      <c r="A19" s="114"/>
      <c r="B19" s="134"/>
      <c r="C19" s="135">
        <f t="shared" si="0"/>
        <v>0</v>
      </c>
      <c r="D19" s="136">
        <f t="shared" si="1"/>
        <v>100</v>
      </c>
      <c r="E19" s="112"/>
      <c r="F19" s="112"/>
      <c r="G19" s="112"/>
    </row>
    <row r="20" spans="1:7" ht="15" customHeight="1" x14ac:dyDescent="0.25">
      <c r="A20" s="114"/>
      <c r="B20" s="134"/>
      <c r="C20" s="135">
        <f t="shared" si="0"/>
        <v>0</v>
      </c>
      <c r="D20" s="136">
        <f t="shared" si="1"/>
        <v>100</v>
      </c>
      <c r="E20" s="112"/>
      <c r="F20" s="112"/>
      <c r="G20" s="112"/>
    </row>
    <row r="21" spans="1:7" ht="15" customHeight="1" x14ac:dyDescent="0.25">
      <c r="A21" s="114"/>
      <c r="B21" s="134"/>
      <c r="C21" s="135">
        <f t="shared" si="0"/>
        <v>0</v>
      </c>
      <c r="D21" s="136">
        <f t="shared" si="1"/>
        <v>100</v>
      </c>
      <c r="E21" s="112"/>
      <c r="F21" s="112"/>
      <c r="G21" s="112"/>
    </row>
    <row r="22" spans="1:7" ht="15" customHeight="1" x14ac:dyDescent="0.25">
      <c r="A22" s="114"/>
      <c r="B22" s="134"/>
      <c r="C22" s="135">
        <f t="shared" si="0"/>
        <v>0</v>
      </c>
      <c r="D22" s="136">
        <f t="shared" si="1"/>
        <v>100</v>
      </c>
      <c r="E22" s="112"/>
      <c r="F22" s="112"/>
      <c r="G22" s="112"/>
    </row>
    <row r="23" spans="1:7" ht="15" customHeight="1" x14ac:dyDescent="0.25">
      <c r="A23" s="114"/>
      <c r="B23" s="134"/>
      <c r="C23" s="135">
        <f t="shared" si="0"/>
        <v>0</v>
      </c>
      <c r="D23" s="136">
        <f t="shared" si="1"/>
        <v>100</v>
      </c>
      <c r="E23" s="112"/>
      <c r="F23" s="112"/>
      <c r="G23" s="112"/>
    </row>
    <row r="24" spans="1:7" ht="15" customHeight="1" x14ac:dyDescent="0.25">
      <c r="A24" s="114"/>
      <c r="B24" s="134"/>
      <c r="C24" s="135">
        <f t="shared" si="0"/>
        <v>0</v>
      </c>
      <c r="D24" s="136">
        <f t="shared" si="1"/>
        <v>100</v>
      </c>
      <c r="E24" s="112"/>
      <c r="F24" s="112"/>
      <c r="G24" s="112"/>
    </row>
    <row r="25" spans="1:7" ht="15" customHeight="1" x14ac:dyDescent="0.25">
      <c r="A25" s="114"/>
      <c r="B25" s="134"/>
      <c r="C25" s="135">
        <f t="shared" si="0"/>
        <v>0</v>
      </c>
      <c r="D25" s="136">
        <f t="shared" si="1"/>
        <v>100</v>
      </c>
      <c r="E25" s="112"/>
      <c r="F25" s="112"/>
      <c r="G25" s="112"/>
    </row>
    <row r="26" spans="1:7" ht="15" customHeight="1" x14ac:dyDescent="0.25">
      <c r="A26" s="114"/>
      <c r="B26" s="134"/>
      <c r="C26" s="135">
        <f t="shared" si="0"/>
        <v>0</v>
      </c>
      <c r="D26" s="136">
        <f t="shared" si="1"/>
        <v>100</v>
      </c>
      <c r="E26" s="112"/>
      <c r="F26" s="112"/>
      <c r="G26" s="112"/>
    </row>
    <row r="27" spans="1:7" ht="15" customHeight="1" x14ac:dyDescent="0.25">
      <c r="A27" s="114"/>
      <c r="B27" s="134"/>
      <c r="C27" s="135">
        <f t="shared" si="0"/>
        <v>0</v>
      </c>
      <c r="D27" s="136">
        <f t="shared" si="1"/>
        <v>100</v>
      </c>
      <c r="E27" s="112"/>
      <c r="F27" s="112"/>
      <c r="G27" s="112"/>
    </row>
    <row r="28" spans="1:7" ht="15" customHeight="1" x14ac:dyDescent="0.25">
      <c r="A28" s="114"/>
      <c r="B28" s="134"/>
      <c r="C28" s="135">
        <f t="shared" si="0"/>
        <v>0</v>
      </c>
      <c r="D28" s="136">
        <f t="shared" si="1"/>
        <v>100</v>
      </c>
      <c r="E28" s="112"/>
      <c r="F28" s="112"/>
      <c r="G28" s="112"/>
    </row>
    <row r="29" spans="1:7" ht="15" customHeight="1" x14ac:dyDescent="0.25">
      <c r="A29" s="114"/>
      <c r="B29" s="134"/>
      <c r="C29" s="135">
        <f t="shared" si="0"/>
        <v>0</v>
      </c>
      <c r="D29" s="136">
        <f t="shared" si="1"/>
        <v>100</v>
      </c>
      <c r="E29" s="112"/>
      <c r="F29" s="112"/>
      <c r="G29" s="112"/>
    </row>
    <row r="30" spans="1:7" ht="15" customHeight="1" x14ac:dyDescent="0.25">
      <c r="A30" s="114"/>
      <c r="B30" s="134"/>
      <c r="C30" s="135">
        <f t="shared" si="0"/>
        <v>0</v>
      </c>
      <c r="D30" s="136">
        <f t="shared" si="1"/>
        <v>100</v>
      </c>
      <c r="E30" s="112"/>
      <c r="F30" s="112"/>
      <c r="G30" s="112"/>
    </row>
    <row r="31" spans="1:7" ht="15" customHeight="1" x14ac:dyDescent="0.25">
      <c r="A31" s="114"/>
      <c r="B31" s="134"/>
      <c r="C31" s="135">
        <f t="shared" si="0"/>
        <v>0</v>
      </c>
      <c r="D31" s="136">
        <f t="shared" si="1"/>
        <v>100</v>
      </c>
      <c r="E31" s="112"/>
      <c r="F31" s="112"/>
      <c r="G31" s="112"/>
    </row>
    <row r="32" spans="1:7" ht="15" customHeight="1" x14ac:dyDescent="0.25">
      <c r="A32" s="114"/>
      <c r="B32" s="134"/>
      <c r="C32" s="135">
        <f t="shared" si="0"/>
        <v>0</v>
      </c>
      <c r="D32" s="136">
        <f t="shared" si="1"/>
        <v>100</v>
      </c>
      <c r="E32" s="112"/>
      <c r="F32" s="112"/>
      <c r="G32" s="112"/>
    </row>
    <row r="33" spans="1:7" ht="15" customHeight="1" x14ac:dyDescent="0.25">
      <c r="A33" s="114"/>
      <c r="B33" s="134"/>
      <c r="C33" s="135">
        <f t="shared" si="0"/>
        <v>0</v>
      </c>
      <c r="D33" s="136">
        <f t="shared" si="1"/>
        <v>100</v>
      </c>
      <c r="E33" s="112"/>
      <c r="F33" s="112"/>
      <c r="G33" s="112"/>
    </row>
    <row r="34" spans="1:7" ht="15" customHeight="1" x14ac:dyDescent="0.25">
      <c r="A34" s="115"/>
      <c r="B34" s="137"/>
      <c r="C34" s="135">
        <f t="shared" si="0"/>
        <v>0</v>
      </c>
      <c r="D34" s="136">
        <f t="shared" si="1"/>
        <v>100</v>
      </c>
      <c r="E34" s="112"/>
      <c r="F34" s="112"/>
      <c r="G34" s="112"/>
    </row>
  </sheetData>
  <pageMargins left="0.7" right="0.7" top="0.75" bottom="0.75" header="0.3" footer="0.3"/>
  <pageSetup orientation="portrait"/>
  <headerFooter>
    <oddFooter>&amp;C&amp;"Helvetica Neue,Regular"&amp;12&amp;K000000&amp;P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0"/>
  <sheetViews>
    <sheetView showGridLines="0" workbookViewId="0"/>
  </sheetViews>
  <sheetFormatPr defaultColWidth="8.85546875" defaultRowHeight="15" customHeight="1" x14ac:dyDescent="0.25"/>
  <cols>
    <col min="1" max="4" width="13.7109375" style="140" customWidth="1"/>
    <col min="5" max="256" width="8.85546875" style="140" customWidth="1"/>
  </cols>
  <sheetData>
    <row r="1" spans="1:5" ht="15" customHeight="1" x14ac:dyDescent="0.25">
      <c r="A1" s="103" t="s">
        <v>547</v>
      </c>
      <c r="B1" s="103" t="s">
        <v>597</v>
      </c>
      <c r="C1" s="103" t="s">
        <v>551</v>
      </c>
      <c r="D1" s="104" t="s">
        <v>553</v>
      </c>
      <c r="E1" s="112"/>
    </row>
    <row r="2" spans="1:5" ht="15" customHeight="1" x14ac:dyDescent="0.25">
      <c r="A2" s="118">
        <v>119</v>
      </c>
      <c r="B2" s="119"/>
      <c r="C2" s="119">
        <v>0</v>
      </c>
      <c r="D2" s="120">
        <f t="shared" ref="D2:D33" si="0">IF(B2="E","E",IF(B2="R","R",SUM(B2:C2)))</f>
        <v>0</v>
      </c>
      <c r="E2" s="112"/>
    </row>
    <row r="3" spans="1:5" ht="15" customHeight="1" x14ac:dyDescent="0.25">
      <c r="A3" s="118">
        <v>112</v>
      </c>
      <c r="B3" s="119">
        <v>0</v>
      </c>
      <c r="C3" s="119">
        <v>0</v>
      </c>
      <c r="D3" s="120">
        <f t="shared" si="0"/>
        <v>0</v>
      </c>
      <c r="E3" s="112"/>
    </row>
    <row r="4" spans="1:5" ht="15" customHeight="1" x14ac:dyDescent="0.25">
      <c r="A4" s="118">
        <v>113</v>
      </c>
      <c r="B4" s="119">
        <v>0</v>
      </c>
      <c r="C4" s="119">
        <v>0</v>
      </c>
      <c r="D4" s="120">
        <f t="shared" si="0"/>
        <v>0</v>
      </c>
      <c r="E4" s="112"/>
    </row>
    <row r="5" spans="1:5" ht="15" customHeight="1" x14ac:dyDescent="0.25">
      <c r="A5" s="118">
        <v>114</v>
      </c>
      <c r="B5" s="119">
        <v>0</v>
      </c>
      <c r="C5" s="119">
        <v>0</v>
      </c>
      <c r="D5" s="120">
        <f t="shared" si="0"/>
        <v>0</v>
      </c>
      <c r="E5" s="112"/>
    </row>
    <row r="6" spans="1:5" ht="15" customHeight="1" x14ac:dyDescent="0.25">
      <c r="A6" s="118">
        <v>115</v>
      </c>
      <c r="B6" s="119">
        <v>0</v>
      </c>
      <c r="C6" s="119">
        <v>0</v>
      </c>
      <c r="D6" s="120">
        <f t="shared" si="0"/>
        <v>0</v>
      </c>
      <c r="E6" s="112"/>
    </row>
    <row r="7" spans="1:5" ht="15" customHeight="1" x14ac:dyDescent="0.25">
      <c r="A7" s="118">
        <v>118</v>
      </c>
      <c r="B7" s="119">
        <v>4</v>
      </c>
      <c r="C7" s="141" t="s">
        <v>605</v>
      </c>
      <c r="D7" s="120">
        <f t="shared" si="0"/>
        <v>4</v>
      </c>
      <c r="E7" s="112"/>
    </row>
    <row r="8" spans="1:5" ht="15" customHeight="1" x14ac:dyDescent="0.25">
      <c r="A8" s="118">
        <v>111</v>
      </c>
      <c r="B8" s="119">
        <v>4</v>
      </c>
      <c r="C8" s="119">
        <v>0</v>
      </c>
      <c r="D8" s="120">
        <f t="shared" si="0"/>
        <v>4</v>
      </c>
      <c r="E8" s="112"/>
    </row>
    <row r="9" spans="1:5" ht="15" customHeight="1" x14ac:dyDescent="0.25">
      <c r="A9" s="118">
        <v>121</v>
      </c>
      <c r="B9" s="119">
        <v>4</v>
      </c>
      <c r="C9" s="119">
        <v>0</v>
      </c>
      <c r="D9" s="120">
        <f t="shared" si="0"/>
        <v>4</v>
      </c>
      <c r="E9" s="112"/>
    </row>
    <row r="10" spans="1:5" ht="15" customHeight="1" x14ac:dyDescent="0.25">
      <c r="A10" s="118">
        <v>128</v>
      </c>
      <c r="B10" s="119">
        <v>0</v>
      </c>
      <c r="C10" s="119">
        <v>5</v>
      </c>
      <c r="D10" s="120">
        <f t="shared" si="0"/>
        <v>5</v>
      </c>
      <c r="E10" s="112"/>
    </row>
    <row r="11" spans="1:5" ht="15" customHeight="1" x14ac:dyDescent="0.25">
      <c r="A11" s="118">
        <v>125</v>
      </c>
      <c r="B11" s="119">
        <v>8</v>
      </c>
      <c r="C11" s="119">
        <v>1</v>
      </c>
      <c r="D11" s="120">
        <f t="shared" si="0"/>
        <v>9</v>
      </c>
      <c r="E11" s="112"/>
    </row>
    <row r="12" spans="1:5" ht="15" customHeight="1" x14ac:dyDescent="0.25">
      <c r="A12" s="118">
        <v>126</v>
      </c>
      <c r="B12" s="119">
        <v>4</v>
      </c>
      <c r="C12" s="119">
        <v>0</v>
      </c>
      <c r="D12" s="120">
        <f t="shared" si="0"/>
        <v>4</v>
      </c>
      <c r="E12" s="112"/>
    </row>
    <row r="13" spans="1:5" ht="15" customHeight="1" x14ac:dyDescent="0.25">
      <c r="A13" s="118">
        <v>127</v>
      </c>
      <c r="B13" s="119">
        <v>4</v>
      </c>
      <c r="C13" s="119">
        <v>0</v>
      </c>
      <c r="D13" s="120">
        <f t="shared" si="0"/>
        <v>4</v>
      </c>
      <c r="E13" s="112"/>
    </row>
    <row r="14" spans="1:5" ht="15" customHeight="1" x14ac:dyDescent="0.25">
      <c r="A14" s="118"/>
      <c r="B14" s="119"/>
      <c r="C14" s="119"/>
      <c r="D14" s="120">
        <f t="shared" si="0"/>
        <v>0</v>
      </c>
      <c r="E14" s="112"/>
    </row>
    <row r="15" spans="1:5" ht="15" customHeight="1" x14ac:dyDescent="0.25">
      <c r="A15" s="118"/>
      <c r="B15" s="119"/>
      <c r="C15" s="119"/>
      <c r="D15" s="120">
        <f t="shared" si="0"/>
        <v>0</v>
      </c>
      <c r="E15" s="112"/>
    </row>
    <row r="16" spans="1:5" ht="15" customHeight="1" x14ac:dyDescent="0.25">
      <c r="A16" s="118"/>
      <c r="B16" s="119"/>
      <c r="C16" s="119"/>
      <c r="D16" s="120">
        <f t="shared" si="0"/>
        <v>0</v>
      </c>
      <c r="E16" s="112"/>
    </row>
    <row r="17" spans="1:5" ht="15" customHeight="1" x14ac:dyDescent="0.25">
      <c r="A17" s="118"/>
      <c r="B17" s="119"/>
      <c r="C17" s="119"/>
      <c r="D17" s="120">
        <f t="shared" si="0"/>
        <v>0</v>
      </c>
      <c r="E17" s="112"/>
    </row>
    <row r="18" spans="1:5" ht="15" customHeight="1" x14ac:dyDescent="0.25">
      <c r="A18" s="118"/>
      <c r="B18" s="119"/>
      <c r="C18" s="119"/>
      <c r="D18" s="120">
        <f t="shared" si="0"/>
        <v>0</v>
      </c>
      <c r="E18" s="112"/>
    </row>
    <row r="19" spans="1:5" ht="15" customHeight="1" x14ac:dyDescent="0.25">
      <c r="A19" s="118"/>
      <c r="B19" s="119"/>
      <c r="C19" s="119"/>
      <c r="D19" s="120">
        <f t="shared" si="0"/>
        <v>0</v>
      </c>
      <c r="E19" s="112"/>
    </row>
    <row r="20" spans="1:5" ht="15" customHeight="1" x14ac:dyDescent="0.25">
      <c r="A20" s="118"/>
      <c r="B20" s="119"/>
      <c r="C20" s="119"/>
      <c r="D20" s="120">
        <f t="shared" si="0"/>
        <v>0</v>
      </c>
      <c r="E20" s="112"/>
    </row>
    <row r="21" spans="1:5" ht="15" customHeight="1" x14ac:dyDescent="0.25">
      <c r="A21" s="118"/>
      <c r="B21" s="119"/>
      <c r="C21" s="119"/>
      <c r="D21" s="120">
        <f t="shared" si="0"/>
        <v>0</v>
      </c>
      <c r="E21" s="112"/>
    </row>
    <row r="22" spans="1:5" ht="15" customHeight="1" x14ac:dyDescent="0.25">
      <c r="A22" s="118"/>
      <c r="B22" s="119"/>
      <c r="C22" s="119"/>
      <c r="D22" s="120">
        <f t="shared" si="0"/>
        <v>0</v>
      </c>
      <c r="E22" s="112"/>
    </row>
    <row r="23" spans="1:5" ht="15" customHeight="1" x14ac:dyDescent="0.25">
      <c r="A23" s="118"/>
      <c r="B23" s="119"/>
      <c r="C23" s="119"/>
      <c r="D23" s="120">
        <f t="shared" si="0"/>
        <v>0</v>
      </c>
      <c r="E23" s="112"/>
    </row>
    <row r="24" spans="1:5" ht="15" customHeight="1" x14ac:dyDescent="0.25">
      <c r="A24" s="118"/>
      <c r="B24" s="119"/>
      <c r="C24" s="119"/>
      <c r="D24" s="120">
        <f t="shared" si="0"/>
        <v>0</v>
      </c>
      <c r="E24" s="112"/>
    </row>
    <row r="25" spans="1:5" ht="15" customHeight="1" x14ac:dyDescent="0.25">
      <c r="A25" s="118"/>
      <c r="B25" s="119"/>
      <c r="C25" s="119"/>
      <c r="D25" s="120">
        <f t="shared" si="0"/>
        <v>0</v>
      </c>
      <c r="E25" s="112"/>
    </row>
    <row r="26" spans="1:5" ht="15" customHeight="1" x14ac:dyDescent="0.25">
      <c r="A26" s="118"/>
      <c r="B26" s="119"/>
      <c r="C26" s="119"/>
      <c r="D26" s="120">
        <f t="shared" si="0"/>
        <v>0</v>
      </c>
      <c r="E26" s="112"/>
    </row>
    <row r="27" spans="1:5" ht="15" customHeight="1" x14ac:dyDescent="0.25">
      <c r="A27" s="118"/>
      <c r="B27" s="119"/>
      <c r="C27" s="119"/>
      <c r="D27" s="120">
        <f t="shared" si="0"/>
        <v>0</v>
      </c>
      <c r="E27" s="112"/>
    </row>
    <row r="28" spans="1:5" ht="15" customHeight="1" x14ac:dyDescent="0.25">
      <c r="A28" s="118"/>
      <c r="B28" s="119"/>
      <c r="C28" s="119"/>
      <c r="D28" s="120">
        <f t="shared" si="0"/>
        <v>0</v>
      </c>
      <c r="E28" s="112"/>
    </row>
    <row r="29" spans="1:5" ht="15" customHeight="1" x14ac:dyDescent="0.25">
      <c r="A29" s="118"/>
      <c r="B29" s="119"/>
      <c r="C29" s="119"/>
      <c r="D29" s="120">
        <f t="shared" si="0"/>
        <v>0</v>
      </c>
      <c r="E29" s="112"/>
    </row>
    <row r="30" spans="1:5" ht="15" customHeight="1" x14ac:dyDescent="0.25">
      <c r="A30" s="118"/>
      <c r="B30" s="119"/>
      <c r="C30" s="119"/>
      <c r="D30" s="120">
        <f t="shared" si="0"/>
        <v>0</v>
      </c>
      <c r="E30" s="112"/>
    </row>
    <row r="31" spans="1:5" ht="15" customHeight="1" x14ac:dyDescent="0.25">
      <c r="A31" s="118"/>
      <c r="B31" s="119"/>
      <c r="C31" s="119"/>
      <c r="D31" s="120">
        <f t="shared" si="0"/>
        <v>0</v>
      </c>
      <c r="E31" s="112"/>
    </row>
    <row r="32" spans="1:5" ht="15" customHeight="1" x14ac:dyDescent="0.25">
      <c r="A32" s="118"/>
      <c r="B32" s="119"/>
      <c r="C32" s="119"/>
      <c r="D32" s="120">
        <f t="shared" si="0"/>
        <v>0</v>
      </c>
      <c r="E32" s="112"/>
    </row>
    <row r="33" spans="1:5" ht="15" customHeight="1" x14ac:dyDescent="0.25">
      <c r="A33" s="118"/>
      <c r="B33" s="119"/>
      <c r="C33" s="119"/>
      <c r="D33" s="120">
        <f t="shared" si="0"/>
        <v>0</v>
      </c>
      <c r="E33" s="112"/>
    </row>
    <row r="34" spans="1:5" ht="15" customHeight="1" x14ac:dyDescent="0.25">
      <c r="A34" s="118"/>
      <c r="B34" s="119"/>
      <c r="C34" s="119"/>
      <c r="D34" s="120">
        <f t="shared" ref="D34:D65" si="1">IF(B34="E","E",IF(B34="R","R",SUM(B34:C34)))</f>
        <v>0</v>
      </c>
      <c r="E34" s="112"/>
    </row>
    <row r="35" spans="1:5" ht="15" customHeight="1" x14ac:dyDescent="0.25">
      <c r="A35" s="118"/>
      <c r="B35" s="119"/>
      <c r="C35" s="119"/>
      <c r="D35" s="120">
        <f t="shared" si="1"/>
        <v>0</v>
      </c>
      <c r="E35" s="112"/>
    </row>
    <row r="36" spans="1:5" ht="15" customHeight="1" x14ac:dyDescent="0.25">
      <c r="A36" s="118"/>
      <c r="B36" s="119"/>
      <c r="C36" s="119"/>
      <c r="D36" s="120">
        <f t="shared" si="1"/>
        <v>0</v>
      </c>
      <c r="E36" s="112"/>
    </row>
    <row r="37" spans="1:5" ht="15" customHeight="1" x14ac:dyDescent="0.25">
      <c r="A37" s="118"/>
      <c r="B37" s="119"/>
      <c r="C37" s="119"/>
      <c r="D37" s="120">
        <f t="shared" si="1"/>
        <v>0</v>
      </c>
      <c r="E37" s="112"/>
    </row>
    <row r="38" spans="1:5" ht="15" customHeight="1" x14ac:dyDescent="0.25">
      <c r="A38" s="118"/>
      <c r="B38" s="119"/>
      <c r="C38" s="119"/>
      <c r="D38" s="120">
        <f t="shared" si="1"/>
        <v>0</v>
      </c>
      <c r="E38" s="112"/>
    </row>
    <row r="39" spans="1:5" ht="15" customHeight="1" x14ac:dyDescent="0.25">
      <c r="A39" s="118"/>
      <c r="B39" s="119"/>
      <c r="C39" s="119"/>
      <c r="D39" s="120">
        <f t="shared" si="1"/>
        <v>0</v>
      </c>
      <c r="E39" s="112"/>
    </row>
    <row r="40" spans="1:5" ht="15" customHeight="1" x14ac:dyDescent="0.25">
      <c r="A40" s="118"/>
      <c r="B40" s="119"/>
      <c r="C40" s="119"/>
      <c r="D40" s="120">
        <f t="shared" si="1"/>
        <v>0</v>
      </c>
      <c r="E40" s="112"/>
    </row>
    <row r="41" spans="1:5" ht="15" customHeight="1" x14ac:dyDescent="0.25">
      <c r="A41" s="118"/>
      <c r="B41" s="119"/>
      <c r="C41" s="119"/>
      <c r="D41" s="120">
        <f t="shared" si="1"/>
        <v>0</v>
      </c>
      <c r="E41" s="112"/>
    </row>
    <row r="42" spans="1:5" ht="15" customHeight="1" x14ac:dyDescent="0.25">
      <c r="A42" s="118"/>
      <c r="B42" s="119"/>
      <c r="C42" s="119"/>
      <c r="D42" s="120">
        <f t="shared" si="1"/>
        <v>0</v>
      </c>
      <c r="E42" s="112"/>
    </row>
    <row r="43" spans="1:5" ht="15" customHeight="1" x14ac:dyDescent="0.25">
      <c r="A43" s="118"/>
      <c r="B43" s="119"/>
      <c r="C43" s="119"/>
      <c r="D43" s="120">
        <f t="shared" si="1"/>
        <v>0</v>
      </c>
      <c r="E43" s="112"/>
    </row>
    <row r="44" spans="1:5" ht="15" customHeight="1" x14ac:dyDescent="0.25">
      <c r="A44" s="118"/>
      <c r="B44" s="119"/>
      <c r="C44" s="119"/>
      <c r="D44" s="120">
        <f t="shared" si="1"/>
        <v>0</v>
      </c>
      <c r="E44" s="112"/>
    </row>
    <row r="45" spans="1:5" ht="15" customHeight="1" x14ac:dyDescent="0.25">
      <c r="A45" s="118"/>
      <c r="B45" s="119"/>
      <c r="C45" s="119"/>
      <c r="D45" s="120">
        <f t="shared" si="1"/>
        <v>0</v>
      </c>
      <c r="E45" s="112"/>
    </row>
    <row r="46" spans="1:5" ht="15" customHeight="1" x14ac:dyDescent="0.25">
      <c r="A46" s="118"/>
      <c r="B46" s="119"/>
      <c r="C46" s="119"/>
      <c r="D46" s="120">
        <f t="shared" si="1"/>
        <v>0</v>
      </c>
      <c r="E46" s="112"/>
    </row>
    <row r="47" spans="1:5" ht="15" customHeight="1" x14ac:dyDescent="0.25">
      <c r="A47" s="118"/>
      <c r="B47" s="119"/>
      <c r="C47" s="119"/>
      <c r="D47" s="120">
        <f t="shared" si="1"/>
        <v>0</v>
      </c>
      <c r="E47" s="112"/>
    </row>
    <row r="48" spans="1:5" ht="15" customHeight="1" x14ac:dyDescent="0.25">
      <c r="A48" s="118"/>
      <c r="B48" s="119"/>
      <c r="C48" s="119"/>
      <c r="D48" s="120">
        <f t="shared" si="1"/>
        <v>0</v>
      </c>
      <c r="E48" s="112"/>
    </row>
    <row r="49" spans="1:5" ht="15" customHeight="1" x14ac:dyDescent="0.25">
      <c r="A49" s="118"/>
      <c r="B49" s="119"/>
      <c r="C49" s="119"/>
      <c r="D49" s="120">
        <f t="shared" si="1"/>
        <v>0</v>
      </c>
      <c r="E49" s="112"/>
    </row>
    <row r="50" spans="1:5" ht="15" customHeight="1" x14ac:dyDescent="0.25">
      <c r="A50" s="118"/>
      <c r="B50" s="119"/>
      <c r="C50" s="119"/>
      <c r="D50" s="120">
        <f t="shared" si="1"/>
        <v>0</v>
      </c>
      <c r="E50" s="112"/>
    </row>
    <row r="51" spans="1:5" ht="15" customHeight="1" x14ac:dyDescent="0.25">
      <c r="A51" s="118"/>
      <c r="B51" s="119"/>
      <c r="C51" s="119"/>
      <c r="D51" s="120">
        <f t="shared" si="1"/>
        <v>0</v>
      </c>
      <c r="E51" s="112"/>
    </row>
    <row r="52" spans="1:5" ht="15" customHeight="1" x14ac:dyDescent="0.25">
      <c r="A52" s="118"/>
      <c r="B52" s="119"/>
      <c r="C52" s="119"/>
      <c r="D52" s="120">
        <f t="shared" si="1"/>
        <v>0</v>
      </c>
      <c r="E52" s="112"/>
    </row>
    <row r="53" spans="1:5" ht="15" customHeight="1" x14ac:dyDescent="0.25">
      <c r="A53" s="118"/>
      <c r="B53" s="119"/>
      <c r="C53" s="119"/>
      <c r="D53" s="120">
        <f t="shared" si="1"/>
        <v>0</v>
      </c>
      <c r="E53" s="112"/>
    </row>
    <row r="54" spans="1:5" ht="15" customHeight="1" x14ac:dyDescent="0.25">
      <c r="A54" s="118"/>
      <c r="B54" s="119"/>
      <c r="C54" s="119"/>
      <c r="D54" s="120">
        <f t="shared" si="1"/>
        <v>0</v>
      </c>
      <c r="E54" s="112"/>
    </row>
    <row r="55" spans="1:5" ht="15" customHeight="1" x14ac:dyDescent="0.25">
      <c r="A55" s="118"/>
      <c r="B55" s="119"/>
      <c r="C55" s="119"/>
      <c r="D55" s="120">
        <f t="shared" si="1"/>
        <v>0</v>
      </c>
      <c r="E55" s="112"/>
    </row>
    <row r="56" spans="1:5" ht="15" customHeight="1" x14ac:dyDescent="0.25">
      <c r="A56" s="118"/>
      <c r="B56" s="119"/>
      <c r="C56" s="119"/>
      <c r="D56" s="120">
        <f t="shared" si="1"/>
        <v>0</v>
      </c>
      <c r="E56" s="112"/>
    </row>
    <row r="57" spans="1:5" ht="15" customHeight="1" x14ac:dyDescent="0.25">
      <c r="A57" s="118"/>
      <c r="B57" s="119"/>
      <c r="C57" s="119"/>
      <c r="D57" s="120">
        <f t="shared" si="1"/>
        <v>0</v>
      </c>
      <c r="E57" s="112"/>
    </row>
    <row r="58" spans="1:5" ht="15" customHeight="1" x14ac:dyDescent="0.25">
      <c r="A58" s="118"/>
      <c r="B58" s="119"/>
      <c r="C58" s="119"/>
      <c r="D58" s="120">
        <f t="shared" si="1"/>
        <v>0</v>
      </c>
      <c r="E58" s="112"/>
    </row>
    <row r="59" spans="1:5" ht="15" customHeight="1" x14ac:dyDescent="0.25">
      <c r="A59" s="118"/>
      <c r="B59" s="119"/>
      <c r="C59" s="119"/>
      <c r="D59" s="120">
        <f t="shared" si="1"/>
        <v>0</v>
      </c>
      <c r="E59" s="112"/>
    </row>
    <row r="60" spans="1:5" ht="15" customHeight="1" x14ac:dyDescent="0.25">
      <c r="A60" s="118"/>
      <c r="B60" s="119"/>
      <c r="C60" s="119"/>
      <c r="D60" s="120">
        <f t="shared" si="1"/>
        <v>0</v>
      </c>
      <c r="E60" s="112"/>
    </row>
    <row r="61" spans="1:5" ht="15" customHeight="1" x14ac:dyDescent="0.25">
      <c r="A61" s="118"/>
      <c r="B61" s="119"/>
      <c r="C61" s="119"/>
      <c r="D61" s="120">
        <f t="shared" si="1"/>
        <v>0</v>
      </c>
      <c r="E61" s="112"/>
    </row>
    <row r="62" spans="1:5" ht="15" customHeight="1" x14ac:dyDescent="0.25">
      <c r="A62" s="118"/>
      <c r="B62" s="119"/>
      <c r="C62" s="119"/>
      <c r="D62" s="120">
        <f t="shared" si="1"/>
        <v>0</v>
      </c>
      <c r="E62" s="112"/>
    </row>
    <row r="63" spans="1:5" ht="15" customHeight="1" x14ac:dyDescent="0.25">
      <c r="A63" s="118"/>
      <c r="B63" s="119"/>
      <c r="C63" s="119"/>
      <c r="D63" s="120">
        <f t="shared" si="1"/>
        <v>0</v>
      </c>
      <c r="E63" s="112"/>
    </row>
    <row r="64" spans="1:5" ht="15" customHeight="1" x14ac:dyDescent="0.25">
      <c r="A64" s="118"/>
      <c r="B64" s="119"/>
      <c r="C64" s="119"/>
      <c r="D64" s="120">
        <f t="shared" si="1"/>
        <v>0</v>
      </c>
      <c r="E64" s="112"/>
    </row>
    <row r="65" spans="1:5" ht="15" customHeight="1" x14ac:dyDescent="0.25">
      <c r="A65" s="118"/>
      <c r="B65" s="119"/>
      <c r="C65" s="119"/>
      <c r="D65" s="120">
        <f t="shared" si="1"/>
        <v>0</v>
      </c>
      <c r="E65" s="112"/>
    </row>
    <row r="66" spans="1:5" ht="15" customHeight="1" x14ac:dyDescent="0.25">
      <c r="A66" s="118"/>
      <c r="B66" s="119"/>
      <c r="C66" s="119"/>
      <c r="D66" s="120">
        <f t="shared" ref="D66:D80" si="2">IF(B66="E","E",IF(B66="R","R",SUM(B66:C66)))</f>
        <v>0</v>
      </c>
      <c r="E66" s="112"/>
    </row>
    <row r="67" spans="1:5" ht="15" customHeight="1" x14ac:dyDescent="0.25">
      <c r="A67" s="118"/>
      <c r="B67" s="119"/>
      <c r="C67" s="119"/>
      <c r="D67" s="120">
        <f t="shared" si="2"/>
        <v>0</v>
      </c>
      <c r="E67" s="112"/>
    </row>
    <row r="68" spans="1:5" ht="15" customHeight="1" x14ac:dyDescent="0.25">
      <c r="A68" s="118"/>
      <c r="B68" s="119"/>
      <c r="C68" s="119"/>
      <c r="D68" s="120">
        <f t="shared" si="2"/>
        <v>0</v>
      </c>
      <c r="E68" s="112"/>
    </row>
    <row r="69" spans="1:5" ht="15" customHeight="1" x14ac:dyDescent="0.25">
      <c r="A69" s="118"/>
      <c r="B69" s="119"/>
      <c r="C69" s="119"/>
      <c r="D69" s="120">
        <f t="shared" si="2"/>
        <v>0</v>
      </c>
      <c r="E69" s="112"/>
    </row>
    <row r="70" spans="1:5" ht="15" customHeight="1" x14ac:dyDescent="0.25">
      <c r="A70" s="118"/>
      <c r="B70" s="119"/>
      <c r="C70" s="119"/>
      <c r="D70" s="120">
        <f t="shared" si="2"/>
        <v>0</v>
      </c>
      <c r="E70" s="112"/>
    </row>
    <row r="71" spans="1:5" ht="15" customHeight="1" x14ac:dyDescent="0.25">
      <c r="A71" s="118"/>
      <c r="B71" s="119"/>
      <c r="C71" s="119"/>
      <c r="D71" s="120">
        <f t="shared" si="2"/>
        <v>0</v>
      </c>
      <c r="E71" s="112"/>
    </row>
    <row r="72" spans="1:5" ht="15" customHeight="1" x14ac:dyDescent="0.25">
      <c r="A72" s="118"/>
      <c r="B72" s="119"/>
      <c r="C72" s="119"/>
      <c r="D72" s="120">
        <f t="shared" si="2"/>
        <v>0</v>
      </c>
      <c r="E72" s="112"/>
    </row>
    <row r="73" spans="1:5" ht="15" customHeight="1" x14ac:dyDescent="0.25">
      <c r="A73" s="118"/>
      <c r="B73" s="119"/>
      <c r="C73" s="119"/>
      <c r="D73" s="120">
        <f t="shared" si="2"/>
        <v>0</v>
      </c>
      <c r="E73" s="112"/>
    </row>
    <row r="74" spans="1:5" ht="15" customHeight="1" x14ac:dyDescent="0.25">
      <c r="A74" s="118"/>
      <c r="B74" s="119"/>
      <c r="C74" s="119"/>
      <c r="D74" s="120">
        <f t="shared" si="2"/>
        <v>0</v>
      </c>
      <c r="E74" s="112"/>
    </row>
    <row r="75" spans="1:5" ht="15" customHeight="1" x14ac:dyDescent="0.25">
      <c r="A75" s="118"/>
      <c r="B75" s="119"/>
      <c r="C75" s="119"/>
      <c r="D75" s="120">
        <f t="shared" si="2"/>
        <v>0</v>
      </c>
      <c r="E75" s="112"/>
    </row>
    <row r="76" spans="1:5" ht="15" customHeight="1" x14ac:dyDescent="0.25">
      <c r="A76" s="118"/>
      <c r="B76" s="119"/>
      <c r="C76" s="119"/>
      <c r="D76" s="120">
        <f t="shared" si="2"/>
        <v>0</v>
      </c>
      <c r="E76" s="112"/>
    </row>
    <row r="77" spans="1:5" ht="15" customHeight="1" x14ac:dyDescent="0.25">
      <c r="A77" s="118"/>
      <c r="B77" s="119"/>
      <c r="C77" s="119"/>
      <c r="D77" s="120">
        <f t="shared" si="2"/>
        <v>0</v>
      </c>
      <c r="E77" s="112"/>
    </row>
    <row r="78" spans="1:5" ht="15" customHeight="1" x14ac:dyDescent="0.25">
      <c r="A78" s="118"/>
      <c r="B78" s="119"/>
      <c r="C78" s="119"/>
      <c r="D78" s="120">
        <f t="shared" si="2"/>
        <v>0</v>
      </c>
      <c r="E78" s="112"/>
    </row>
    <row r="79" spans="1:5" ht="15" customHeight="1" x14ac:dyDescent="0.25">
      <c r="A79" s="118"/>
      <c r="B79" s="119"/>
      <c r="C79" s="119"/>
      <c r="D79" s="120">
        <f t="shared" si="2"/>
        <v>0</v>
      </c>
      <c r="E79" s="112"/>
    </row>
    <row r="80" spans="1:5" ht="15" customHeight="1" x14ac:dyDescent="0.25">
      <c r="A80" s="123"/>
      <c r="B80" s="124"/>
      <c r="C80" s="124"/>
      <c r="D80" s="120">
        <f t="shared" si="2"/>
        <v>0</v>
      </c>
      <c r="E80" s="112"/>
    </row>
  </sheetData>
  <pageMargins left="0.7" right="0.7" top="0.75" bottom="0.75" header="0.3" footer="0.3"/>
  <pageSetup orientation="portrait"/>
  <headerFooter>
    <oddFooter>&amp;C&amp;"Helvetica Neue,Regular"&amp;12&amp;K000000&amp;P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0"/>
  <sheetViews>
    <sheetView showGridLines="0" workbookViewId="0"/>
  </sheetViews>
  <sheetFormatPr defaultColWidth="8.85546875" defaultRowHeight="15" customHeight="1" x14ac:dyDescent="0.25"/>
  <cols>
    <col min="1" max="2" width="14.140625" style="142" customWidth="1"/>
    <col min="3" max="256" width="8.85546875" style="142" customWidth="1"/>
  </cols>
  <sheetData>
    <row r="1" spans="1:5" ht="15" customHeight="1" x14ac:dyDescent="0.25">
      <c r="A1" s="103" t="s">
        <v>547</v>
      </c>
      <c r="B1" s="103" t="s">
        <v>552</v>
      </c>
      <c r="C1" s="112"/>
      <c r="D1" s="112"/>
      <c r="E1" s="112"/>
    </row>
    <row r="2" spans="1:5" ht="15" customHeight="1" x14ac:dyDescent="0.25">
      <c r="A2" s="118">
        <v>128</v>
      </c>
      <c r="B2" s="119">
        <v>0</v>
      </c>
      <c r="C2" s="126"/>
      <c r="D2" s="112"/>
      <c r="E2" s="112"/>
    </row>
    <row r="3" spans="1:5" ht="15" customHeight="1" x14ac:dyDescent="0.25">
      <c r="A3" s="118">
        <v>118</v>
      </c>
      <c r="B3" s="119">
        <v>0</v>
      </c>
      <c r="C3" s="126"/>
      <c r="D3" s="112"/>
      <c r="E3" s="112"/>
    </row>
    <row r="4" spans="1:5" ht="15" customHeight="1" x14ac:dyDescent="0.25">
      <c r="A4" s="118">
        <v>112</v>
      </c>
      <c r="B4" s="119">
        <v>0</v>
      </c>
      <c r="C4" s="126"/>
      <c r="D4" s="112"/>
      <c r="E4" s="112"/>
    </row>
    <row r="5" spans="1:5" ht="15" customHeight="1" x14ac:dyDescent="0.25">
      <c r="A5" s="118">
        <v>121</v>
      </c>
      <c r="B5" s="119">
        <v>0</v>
      </c>
      <c r="C5" s="126"/>
      <c r="D5" s="112"/>
      <c r="E5" s="112"/>
    </row>
    <row r="6" spans="1:5" ht="15" customHeight="1" x14ac:dyDescent="0.25">
      <c r="A6" s="118">
        <v>127</v>
      </c>
      <c r="B6" s="119">
        <v>0</v>
      </c>
      <c r="C6" s="126"/>
      <c r="D6" s="112"/>
      <c r="E6" s="112"/>
    </row>
    <row r="7" spans="1:5" ht="15" customHeight="1" x14ac:dyDescent="0.25">
      <c r="A7" s="118">
        <v>101</v>
      </c>
      <c r="B7" s="119">
        <v>0</v>
      </c>
      <c r="C7" s="126"/>
      <c r="D7" s="112"/>
      <c r="E7" s="112"/>
    </row>
    <row r="8" spans="1:5" ht="15" customHeight="1" x14ac:dyDescent="0.25">
      <c r="A8" s="118">
        <v>104</v>
      </c>
      <c r="B8" s="119">
        <v>0</v>
      </c>
      <c r="C8" s="126"/>
      <c r="D8" s="112"/>
      <c r="E8" s="112"/>
    </row>
    <row r="9" spans="1:5" ht="15" customHeight="1" x14ac:dyDescent="0.25">
      <c r="A9" s="118">
        <v>103</v>
      </c>
      <c r="B9" s="119">
        <v>0</v>
      </c>
      <c r="C9" s="126"/>
      <c r="D9" s="112"/>
      <c r="E9" s="112"/>
    </row>
    <row r="10" spans="1:5" ht="15" customHeight="1" x14ac:dyDescent="0.25">
      <c r="A10" s="118">
        <v>111</v>
      </c>
      <c r="B10" s="119">
        <v>20</v>
      </c>
      <c r="C10" s="126"/>
      <c r="D10" s="112"/>
      <c r="E10" s="112"/>
    </row>
    <row r="11" spans="1:5" ht="15" customHeight="1" x14ac:dyDescent="0.25">
      <c r="A11" s="118">
        <v>115</v>
      </c>
      <c r="B11" s="119">
        <v>0</v>
      </c>
      <c r="C11" s="126"/>
      <c r="D11" s="112"/>
      <c r="E11" s="112"/>
    </row>
    <row r="12" spans="1:5" ht="15" customHeight="1" x14ac:dyDescent="0.25">
      <c r="A12" s="118">
        <v>114</v>
      </c>
      <c r="B12" s="119">
        <v>0</v>
      </c>
      <c r="C12" s="126"/>
      <c r="D12" s="112"/>
      <c r="E12" s="112"/>
    </row>
    <row r="13" spans="1:5" ht="15" customHeight="1" x14ac:dyDescent="0.25">
      <c r="A13" s="118">
        <v>113</v>
      </c>
      <c r="B13" s="119">
        <v>0</v>
      </c>
      <c r="C13" s="126"/>
      <c r="D13" s="112"/>
      <c r="E13" s="112"/>
    </row>
    <row r="14" spans="1:5" ht="15" customHeight="1" x14ac:dyDescent="0.25">
      <c r="A14" s="118">
        <v>119</v>
      </c>
      <c r="B14" s="119">
        <v>60</v>
      </c>
      <c r="C14" s="126"/>
      <c r="D14" s="112"/>
      <c r="E14" s="112"/>
    </row>
    <row r="15" spans="1:5" ht="15" customHeight="1" x14ac:dyDescent="0.25">
      <c r="A15" s="118"/>
      <c r="B15" s="119"/>
      <c r="C15" s="126"/>
      <c r="D15" s="112"/>
      <c r="E15" s="112"/>
    </row>
    <row r="16" spans="1:5" ht="15" customHeight="1" x14ac:dyDescent="0.25">
      <c r="A16" s="118"/>
      <c r="B16" s="119"/>
      <c r="C16" s="126"/>
      <c r="D16" s="112"/>
      <c r="E16" s="112"/>
    </row>
    <row r="17" spans="1:5" ht="15" customHeight="1" x14ac:dyDescent="0.25">
      <c r="A17" s="118"/>
      <c r="B17" s="119"/>
      <c r="C17" s="126"/>
      <c r="D17" s="112"/>
      <c r="E17" s="112"/>
    </row>
    <row r="18" spans="1:5" ht="15" customHeight="1" x14ac:dyDescent="0.25">
      <c r="A18" s="118"/>
      <c r="B18" s="119"/>
      <c r="C18" s="126"/>
      <c r="D18" s="112"/>
      <c r="E18" s="112"/>
    </row>
    <row r="19" spans="1:5" ht="15" customHeight="1" x14ac:dyDescent="0.25">
      <c r="A19" s="118"/>
      <c r="B19" s="119"/>
      <c r="C19" s="126"/>
      <c r="D19" s="112"/>
      <c r="E19" s="112"/>
    </row>
    <row r="20" spans="1:5" ht="15" customHeight="1" x14ac:dyDescent="0.25">
      <c r="A20" s="118"/>
      <c r="B20" s="119"/>
      <c r="C20" s="126"/>
      <c r="D20" s="112"/>
      <c r="E20" s="112"/>
    </row>
    <row r="21" spans="1:5" ht="15" customHeight="1" x14ac:dyDescent="0.25">
      <c r="A21" s="118"/>
      <c r="B21" s="119"/>
      <c r="C21" s="126"/>
      <c r="D21" s="112"/>
      <c r="E21" s="112"/>
    </row>
    <row r="22" spans="1:5" ht="15" customHeight="1" x14ac:dyDescent="0.25">
      <c r="A22" s="118"/>
      <c r="B22" s="119"/>
      <c r="C22" s="126"/>
      <c r="D22" s="112"/>
      <c r="E22" s="112"/>
    </row>
    <row r="23" spans="1:5" ht="15" customHeight="1" x14ac:dyDescent="0.25">
      <c r="A23" s="118"/>
      <c r="B23" s="119"/>
      <c r="C23" s="126"/>
      <c r="D23" s="112"/>
      <c r="E23" s="112"/>
    </row>
    <row r="24" spans="1:5" ht="15" customHeight="1" x14ac:dyDescent="0.25">
      <c r="A24" s="118"/>
      <c r="B24" s="119"/>
      <c r="C24" s="126"/>
      <c r="D24" s="112"/>
      <c r="E24" s="112"/>
    </row>
    <row r="25" spans="1:5" ht="15" customHeight="1" x14ac:dyDescent="0.25">
      <c r="A25" s="118"/>
      <c r="B25" s="119"/>
      <c r="C25" s="126"/>
      <c r="D25" s="112"/>
      <c r="E25" s="112"/>
    </row>
    <row r="26" spans="1:5" ht="15" customHeight="1" x14ac:dyDescent="0.25">
      <c r="A26" s="118"/>
      <c r="B26" s="119"/>
      <c r="C26" s="126"/>
      <c r="D26" s="112"/>
      <c r="E26" s="112"/>
    </row>
    <row r="27" spans="1:5" ht="15" customHeight="1" x14ac:dyDescent="0.25">
      <c r="A27" s="118"/>
      <c r="B27" s="119"/>
      <c r="C27" s="126"/>
      <c r="D27" s="112"/>
      <c r="E27" s="112"/>
    </row>
    <row r="28" spans="1:5" ht="15" customHeight="1" x14ac:dyDescent="0.25">
      <c r="A28" s="118"/>
      <c r="B28" s="119"/>
      <c r="C28" s="126"/>
      <c r="D28" s="112"/>
      <c r="E28" s="112"/>
    </row>
    <row r="29" spans="1:5" ht="15" customHeight="1" x14ac:dyDescent="0.25">
      <c r="A29" s="118"/>
      <c r="B29" s="119"/>
      <c r="C29" s="126"/>
      <c r="D29" s="112"/>
      <c r="E29" s="112"/>
    </row>
    <row r="30" spans="1:5" ht="15" customHeight="1" x14ac:dyDescent="0.25">
      <c r="A30" s="118"/>
      <c r="B30" s="119"/>
      <c r="C30" s="126"/>
      <c r="D30" s="112"/>
      <c r="E30" s="112"/>
    </row>
    <row r="31" spans="1:5" ht="15" customHeight="1" x14ac:dyDescent="0.25">
      <c r="A31" s="118"/>
      <c r="B31" s="119"/>
      <c r="C31" s="126"/>
      <c r="D31" s="112"/>
      <c r="E31" s="112"/>
    </row>
    <row r="32" spans="1:5" ht="15" customHeight="1" x14ac:dyDescent="0.25">
      <c r="A32" s="118"/>
      <c r="B32" s="119"/>
      <c r="C32" s="126"/>
      <c r="D32" s="112"/>
      <c r="E32" s="112"/>
    </row>
    <row r="33" spans="1:5" ht="15" customHeight="1" x14ac:dyDescent="0.25">
      <c r="A33" s="118"/>
      <c r="B33" s="119"/>
      <c r="C33" s="126"/>
      <c r="D33" s="112"/>
      <c r="E33" s="112"/>
    </row>
    <row r="34" spans="1:5" ht="15" customHeight="1" x14ac:dyDescent="0.25">
      <c r="A34" s="118"/>
      <c r="B34" s="119"/>
      <c r="C34" s="126"/>
      <c r="D34" s="112"/>
      <c r="E34" s="112"/>
    </row>
    <row r="35" spans="1:5" ht="15" customHeight="1" x14ac:dyDescent="0.25">
      <c r="A35" s="118"/>
      <c r="B35" s="119"/>
      <c r="C35" s="126"/>
      <c r="D35" s="112"/>
      <c r="E35" s="112"/>
    </row>
    <row r="36" spans="1:5" ht="15" customHeight="1" x14ac:dyDescent="0.25">
      <c r="A36" s="118"/>
      <c r="B36" s="119"/>
      <c r="C36" s="126"/>
      <c r="D36" s="112"/>
      <c r="E36" s="112"/>
    </row>
    <row r="37" spans="1:5" ht="15" customHeight="1" x14ac:dyDescent="0.25">
      <c r="A37" s="118"/>
      <c r="B37" s="119"/>
      <c r="C37" s="126"/>
      <c r="D37" s="112"/>
      <c r="E37" s="112"/>
    </row>
    <row r="38" spans="1:5" ht="15" customHeight="1" x14ac:dyDescent="0.25">
      <c r="A38" s="118"/>
      <c r="B38" s="119"/>
      <c r="C38" s="126"/>
      <c r="D38" s="112"/>
      <c r="E38" s="112"/>
    </row>
    <row r="39" spans="1:5" ht="15" customHeight="1" x14ac:dyDescent="0.25">
      <c r="A39" s="118"/>
      <c r="B39" s="119"/>
      <c r="C39" s="126"/>
      <c r="D39" s="112"/>
      <c r="E39" s="112"/>
    </row>
    <row r="40" spans="1:5" ht="15" customHeight="1" x14ac:dyDescent="0.25">
      <c r="A40" s="118"/>
      <c r="B40" s="119"/>
      <c r="C40" s="126"/>
      <c r="D40" s="112"/>
      <c r="E40" s="112"/>
    </row>
    <row r="41" spans="1:5" ht="15" customHeight="1" x14ac:dyDescent="0.25">
      <c r="A41" s="118"/>
      <c r="B41" s="119"/>
      <c r="C41" s="126"/>
      <c r="D41" s="112"/>
      <c r="E41" s="112"/>
    </row>
    <row r="42" spans="1:5" ht="15" customHeight="1" x14ac:dyDescent="0.25">
      <c r="A42" s="118"/>
      <c r="B42" s="119"/>
      <c r="C42" s="126"/>
      <c r="D42" s="112"/>
      <c r="E42" s="112"/>
    </row>
    <row r="43" spans="1:5" ht="15" customHeight="1" x14ac:dyDescent="0.25">
      <c r="A43" s="118"/>
      <c r="B43" s="119"/>
      <c r="C43" s="126"/>
      <c r="D43" s="112"/>
      <c r="E43" s="112"/>
    </row>
    <row r="44" spans="1:5" ht="15" customHeight="1" x14ac:dyDescent="0.25">
      <c r="A44" s="118"/>
      <c r="B44" s="119"/>
      <c r="C44" s="126"/>
      <c r="D44" s="112"/>
      <c r="E44" s="112"/>
    </row>
    <row r="45" spans="1:5" ht="15" customHeight="1" x14ac:dyDescent="0.25">
      <c r="A45" s="118"/>
      <c r="B45" s="119"/>
      <c r="C45" s="126"/>
      <c r="D45" s="112"/>
      <c r="E45" s="112"/>
    </row>
    <row r="46" spans="1:5" ht="15" customHeight="1" x14ac:dyDescent="0.25">
      <c r="A46" s="118"/>
      <c r="B46" s="119"/>
      <c r="C46" s="126"/>
      <c r="D46" s="112"/>
      <c r="E46" s="112"/>
    </row>
    <row r="47" spans="1:5" ht="15" customHeight="1" x14ac:dyDescent="0.25">
      <c r="A47" s="118"/>
      <c r="B47" s="119"/>
      <c r="C47" s="126"/>
      <c r="D47" s="112"/>
      <c r="E47" s="112"/>
    </row>
    <row r="48" spans="1:5" ht="15" customHeight="1" x14ac:dyDescent="0.25">
      <c r="A48" s="118"/>
      <c r="B48" s="119"/>
      <c r="C48" s="126"/>
      <c r="D48" s="112"/>
      <c r="E48" s="112"/>
    </row>
    <row r="49" spans="1:5" ht="15" customHeight="1" x14ac:dyDescent="0.25">
      <c r="A49" s="118"/>
      <c r="B49" s="119"/>
      <c r="C49" s="126"/>
      <c r="D49" s="112"/>
      <c r="E49" s="112"/>
    </row>
    <row r="50" spans="1:5" ht="15" customHeight="1" x14ac:dyDescent="0.25">
      <c r="A50" s="118"/>
      <c r="B50" s="119"/>
      <c r="C50" s="126"/>
      <c r="D50" s="112"/>
      <c r="E50" s="112"/>
    </row>
    <row r="51" spans="1:5" ht="15" customHeight="1" x14ac:dyDescent="0.25">
      <c r="A51" s="118"/>
      <c r="B51" s="119"/>
      <c r="C51" s="126"/>
      <c r="D51" s="112"/>
      <c r="E51" s="112"/>
    </row>
    <row r="52" spans="1:5" ht="15" customHeight="1" x14ac:dyDescent="0.25">
      <c r="A52" s="118"/>
      <c r="B52" s="119"/>
      <c r="C52" s="126"/>
      <c r="D52" s="112"/>
      <c r="E52" s="112"/>
    </row>
    <row r="53" spans="1:5" ht="15" customHeight="1" x14ac:dyDescent="0.25">
      <c r="A53" s="118"/>
      <c r="B53" s="119"/>
      <c r="C53" s="126"/>
      <c r="D53" s="112"/>
      <c r="E53" s="112"/>
    </row>
    <row r="54" spans="1:5" ht="15" customHeight="1" x14ac:dyDescent="0.25">
      <c r="A54" s="118"/>
      <c r="B54" s="119"/>
      <c r="C54" s="126"/>
      <c r="D54" s="112"/>
      <c r="E54" s="112"/>
    </row>
    <row r="55" spans="1:5" ht="15" customHeight="1" x14ac:dyDescent="0.25">
      <c r="A55" s="118"/>
      <c r="B55" s="119"/>
      <c r="C55" s="126"/>
      <c r="D55" s="112"/>
      <c r="E55" s="112"/>
    </row>
    <row r="56" spans="1:5" ht="15" customHeight="1" x14ac:dyDescent="0.25">
      <c r="A56" s="118"/>
      <c r="B56" s="119"/>
      <c r="C56" s="126"/>
      <c r="D56" s="112"/>
      <c r="E56" s="112"/>
    </row>
    <row r="57" spans="1:5" ht="15" customHeight="1" x14ac:dyDescent="0.25">
      <c r="A57" s="118"/>
      <c r="B57" s="119"/>
      <c r="C57" s="126"/>
      <c r="D57" s="112"/>
      <c r="E57" s="112"/>
    </row>
    <row r="58" spans="1:5" ht="15" customHeight="1" x14ac:dyDescent="0.25">
      <c r="A58" s="118"/>
      <c r="B58" s="119"/>
      <c r="C58" s="126"/>
      <c r="D58" s="112"/>
      <c r="E58" s="112"/>
    </row>
    <row r="59" spans="1:5" ht="15" customHeight="1" x14ac:dyDescent="0.25">
      <c r="A59" s="118"/>
      <c r="B59" s="119"/>
      <c r="C59" s="126"/>
      <c r="D59" s="112"/>
      <c r="E59" s="112"/>
    </row>
    <row r="60" spans="1:5" ht="15" customHeight="1" x14ac:dyDescent="0.25">
      <c r="A60" s="118"/>
      <c r="B60" s="119"/>
      <c r="C60" s="126"/>
      <c r="D60" s="112"/>
      <c r="E60" s="112"/>
    </row>
    <row r="61" spans="1:5" ht="15" customHeight="1" x14ac:dyDescent="0.25">
      <c r="A61" s="118"/>
      <c r="B61" s="119"/>
      <c r="C61" s="126"/>
      <c r="D61" s="112"/>
      <c r="E61" s="112"/>
    </row>
    <row r="62" spans="1:5" ht="15" customHeight="1" x14ac:dyDescent="0.25">
      <c r="A62" s="118"/>
      <c r="B62" s="119"/>
      <c r="C62" s="126"/>
      <c r="D62" s="112"/>
      <c r="E62" s="112"/>
    </row>
    <row r="63" spans="1:5" ht="15" customHeight="1" x14ac:dyDescent="0.25">
      <c r="A63" s="118"/>
      <c r="B63" s="119"/>
      <c r="C63" s="126"/>
      <c r="D63" s="112"/>
      <c r="E63" s="112"/>
    </row>
    <row r="64" spans="1:5" ht="15" customHeight="1" x14ac:dyDescent="0.25">
      <c r="A64" s="118"/>
      <c r="B64" s="119"/>
      <c r="C64" s="126"/>
      <c r="D64" s="112"/>
      <c r="E64" s="112"/>
    </row>
    <row r="65" spans="1:5" ht="15" customHeight="1" x14ac:dyDescent="0.25">
      <c r="A65" s="118"/>
      <c r="B65" s="119"/>
      <c r="C65" s="126"/>
      <c r="D65" s="112"/>
      <c r="E65" s="112"/>
    </row>
    <row r="66" spans="1:5" ht="15" customHeight="1" x14ac:dyDescent="0.25">
      <c r="A66" s="118"/>
      <c r="B66" s="119"/>
      <c r="C66" s="126"/>
      <c r="D66" s="112"/>
      <c r="E66" s="112"/>
    </row>
    <row r="67" spans="1:5" ht="15" customHeight="1" x14ac:dyDescent="0.25">
      <c r="A67" s="118"/>
      <c r="B67" s="119"/>
      <c r="C67" s="126"/>
      <c r="D67" s="112"/>
      <c r="E67" s="112"/>
    </row>
    <row r="68" spans="1:5" ht="15" customHeight="1" x14ac:dyDescent="0.25">
      <c r="A68" s="118"/>
      <c r="B68" s="119"/>
      <c r="C68" s="126"/>
      <c r="D68" s="112"/>
      <c r="E68" s="112"/>
    </row>
    <row r="69" spans="1:5" ht="15" customHeight="1" x14ac:dyDescent="0.25">
      <c r="A69" s="118"/>
      <c r="B69" s="119"/>
      <c r="C69" s="126"/>
      <c r="D69" s="112"/>
      <c r="E69" s="112"/>
    </row>
    <row r="70" spans="1:5" ht="15" customHeight="1" x14ac:dyDescent="0.25">
      <c r="A70" s="118"/>
      <c r="B70" s="119"/>
      <c r="C70" s="126"/>
      <c r="D70" s="112"/>
      <c r="E70" s="112"/>
    </row>
    <row r="71" spans="1:5" ht="15" customHeight="1" x14ac:dyDescent="0.25">
      <c r="A71" s="118"/>
      <c r="B71" s="119"/>
      <c r="C71" s="126"/>
      <c r="D71" s="112"/>
      <c r="E71" s="112"/>
    </row>
    <row r="72" spans="1:5" ht="15" customHeight="1" x14ac:dyDescent="0.25">
      <c r="A72" s="118"/>
      <c r="B72" s="119"/>
      <c r="C72" s="126"/>
      <c r="D72" s="112"/>
      <c r="E72" s="112"/>
    </row>
    <row r="73" spans="1:5" ht="15" customHeight="1" x14ac:dyDescent="0.25">
      <c r="A73" s="118"/>
      <c r="B73" s="119"/>
      <c r="C73" s="126"/>
      <c r="D73" s="112"/>
      <c r="E73" s="112"/>
    </row>
    <row r="74" spans="1:5" ht="15" customHeight="1" x14ac:dyDescent="0.25">
      <c r="A74" s="118"/>
      <c r="B74" s="119"/>
      <c r="C74" s="126"/>
      <c r="D74" s="112"/>
      <c r="E74" s="112"/>
    </row>
    <row r="75" spans="1:5" ht="15" customHeight="1" x14ac:dyDescent="0.25">
      <c r="A75" s="118"/>
      <c r="B75" s="119"/>
      <c r="C75" s="126"/>
      <c r="D75" s="112"/>
      <c r="E75" s="112"/>
    </row>
    <row r="76" spans="1:5" ht="15" customHeight="1" x14ac:dyDescent="0.25">
      <c r="A76" s="118"/>
      <c r="B76" s="119"/>
      <c r="C76" s="126"/>
      <c r="D76" s="112"/>
      <c r="E76" s="112"/>
    </row>
    <row r="77" spans="1:5" ht="15" customHeight="1" x14ac:dyDescent="0.25">
      <c r="A77" s="118"/>
      <c r="B77" s="119"/>
      <c r="C77" s="126"/>
      <c r="D77" s="112"/>
      <c r="E77" s="112"/>
    </row>
    <row r="78" spans="1:5" ht="15" customHeight="1" x14ac:dyDescent="0.25">
      <c r="A78" s="118"/>
      <c r="B78" s="119"/>
      <c r="C78" s="126"/>
      <c r="D78" s="112"/>
      <c r="E78" s="112"/>
    </row>
    <row r="79" spans="1:5" ht="15" customHeight="1" x14ac:dyDescent="0.25">
      <c r="A79" s="118"/>
      <c r="B79" s="119"/>
      <c r="C79" s="126"/>
      <c r="D79" s="112"/>
      <c r="E79" s="112"/>
    </row>
    <row r="80" spans="1:5" ht="15" customHeight="1" x14ac:dyDescent="0.25">
      <c r="A80" s="118"/>
      <c r="B80" s="119"/>
      <c r="C80" s="126"/>
      <c r="D80" s="112"/>
      <c r="E80" s="112"/>
    </row>
    <row r="81" spans="1:5" ht="15" customHeight="1" x14ac:dyDescent="0.25">
      <c r="A81" s="118"/>
      <c r="B81" s="119"/>
      <c r="C81" s="126"/>
      <c r="D81" s="112"/>
      <c r="E81" s="112"/>
    </row>
    <row r="82" spans="1:5" ht="15" customHeight="1" x14ac:dyDescent="0.25">
      <c r="A82" s="118"/>
      <c r="B82" s="119"/>
      <c r="C82" s="126"/>
      <c r="D82" s="112"/>
      <c r="E82" s="112"/>
    </row>
    <row r="83" spans="1:5" ht="15" customHeight="1" x14ac:dyDescent="0.25">
      <c r="A83" s="118"/>
      <c r="B83" s="119"/>
      <c r="C83" s="126"/>
      <c r="D83" s="112"/>
      <c r="E83" s="112"/>
    </row>
    <row r="84" spans="1:5" ht="15" customHeight="1" x14ac:dyDescent="0.25">
      <c r="A84" s="118"/>
      <c r="B84" s="119"/>
      <c r="C84" s="126"/>
      <c r="D84" s="112"/>
      <c r="E84" s="112"/>
    </row>
    <row r="85" spans="1:5" ht="15" customHeight="1" x14ac:dyDescent="0.25">
      <c r="A85" s="118"/>
      <c r="B85" s="119"/>
      <c r="C85" s="126"/>
      <c r="D85" s="112"/>
      <c r="E85" s="112"/>
    </row>
    <row r="86" spans="1:5" ht="15" customHeight="1" x14ac:dyDescent="0.25">
      <c r="A86" s="118"/>
      <c r="B86" s="119"/>
      <c r="C86" s="126"/>
      <c r="D86" s="112"/>
      <c r="E86" s="112"/>
    </row>
    <row r="87" spans="1:5" ht="15" customHeight="1" x14ac:dyDescent="0.25">
      <c r="A87" s="118"/>
      <c r="B87" s="119"/>
      <c r="C87" s="126"/>
      <c r="D87" s="112"/>
      <c r="E87" s="112"/>
    </row>
    <row r="88" spans="1:5" ht="15" customHeight="1" x14ac:dyDescent="0.25">
      <c r="A88" s="118"/>
      <c r="B88" s="119"/>
      <c r="C88" s="126"/>
      <c r="D88" s="112"/>
      <c r="E88" s="112"/>
    </row>
    <row r="89" spans="1:5" ht="15" customHeight="1" x14ac:dyDescent="0.25">
      <c r="A89" s="118"/>
      <c r="B89" s="119"/>
      <c r="C89" s="126"/>
      <c r="D89" s="112"/>
      <c r="E89" s="112"/>
    </row>
    <row r="90" spans="1:5" ht="15" customHeight="1" x14ac:dyDescent="0.25">
      <c r="A90" s="118"/>
      <c r="B90" s="119"/>
      <c r="C90" s="126"/>
      <c r="D90" s="112"/>
      <c r="E90" s="112"/>
    </row>
    <row r="91" spans="1:5" ht="15" customHeight="1" x14ac:dyDescent="0.25">
      <c r="A91" s="118"/>
      <c r="B91" s="119"/>
      <c r="C91" s="126"/>
      <c r="D91" s="112"/>
      <c r="E91" s="112"/>
    </row>
    <row r="92" spans="1:5" ht="15" customHeight="1" x14ac:dyDescent="0.25">
      <c r="A92" s="118"/>
      <c r="B92" s="119"/>
      <c r="C92" s="126"/>
      <c r="D92" s="112"/>
      <c r="E92" s="112"/>
    </row>
    <row r="93" spans="1:5" ht="15" customHeight="1" x14ac:dyDescent="0.25">
      <c r="A93" s="118"/>
      <c r="B93" s="119"/>
      <c r="C93" s="126"/>
      <c r="D93" s="112"/>
      <c r="E93" s="112"/>
    </row>
    <row r="94" spans="1:5" ht="15" customHeight="1" x14ac:dyDescent="0.25">
      <c r="A94" s="118"/>
      <c r="B94" s="119"/>
      <c r="C94" s="126"/>
      <c r="D94" s="112"/>
      <c r="E94" s="112"/>
    </row>
    <row r="95" spans="1:5" ht="15" customHeight="1" x14ac:dyDescent="0.25">
      <c r="A95" s="118"/>
      <c r="B95" s="119"/>
      <c r="C95" s="126"/>
      <c r="D95" s="112"/>
      <c r="E95" s="112"/>
    </row>
    <row r="96" spans="1:5" ht="15" customHeight="1" x14ac:dyDescent="0.25">
      <c r="A96" s="118"/>
      <c r="B96" s="119"/>
      <c r="C96" s="126"/>
      <c r="D96" s="112"/>
      <c r="E96" s="112"/>
    </row>
    <row r="97" spans="1:5" ht="15" customHeight="1" x14ac:dyDescent="0.25">
      <c r="A97" s="118"/>
      <c r="B97" s="119"/>
      <c r="C97" s="126"/>
      <c r="D97" s="112"/>
      <c r="E97" s="112"/>
    </row>
    <row r="98" spans="1:5" ht="15" customHeight="1" x14ac:dyDescent="0.25">
      <c r="A98" s="118"/>
      <c r="B98" s="119"/>
      <c r="C98" s="126"/>
      <c r="D98" s="112"/>
      <c r="E98" s="112"/>
    </row>
    <row r="99" spans="1:5" ht="15" customHeight="1" x14ac:dyDescent="0.25">
      <c r="A99" s="118"/>
      <c r="B99" s="119"/>
      <c r="C99" s="126"/>
      <c r="D99" s="112"/>
      <c r="E99" s="112"/>
    </row>
    <row r="100" spans="1:5" ht="15" customHeight="1" x14ac:dyDescent="0.25">
      <c r="A100" s="118"/>
      <c r="B100" s="119"/>
      <c r="C100" s="126"/>
      <c r="D100" s="112"/>
      <c r="E100" s="112"/>
    </row>
    <row r="101" spans="1:5" ht="15" customHeight="1" x14ac:dyDescent="0.25">
      <c r="A101" s="118"/>
      <c r="B101" s="119"/>
      <c r="C101" s="126"/>
      <c r="D101" s="112"/>
      <c r="E101" s="112"/>
    </row>
    <row r="102" spans="1:5" ht="15" customHeight="1" x14ac:dyDescent="0.25">
      <c r="A102" s="118"/>
      <c r="B102" s="119"/>
      <c r="C102" s="126"/>
      <c r="D102" s="112"/>
      <c r="E102" s="112"/>
    </row>
    <row r="103" spans="1:5" ht="15" customHeight="1" x14ac:dyDescent="0.25">
      <c r="A103" s="118"/>
      <c r="B103" s="119"/>
      <c r="C103" s="126"/>
      <c r="D103" s="112"/>
      <c r="E103" s="112"/>
    </row>
    <row r="104" spans="1:5" ht="15" customHeight="1" x14ac:dyDescent="0.25">
      <c r="A104" s="118"/>
      <c r="B104" s="119"/>
      <c r="C104" s="126"/>
      <c r="D104" s="112"/>
      <c r="E104" s="112"/>
    </row>
    <row r="105" spans="1:5" ht="15" customHeight="1" x14ac:dyDescent="0.25">
      <c r="A105" s="118"/>
      <c r="B105" s="119"/>
      <c r="C105" s="126"/>
      <c r="D105" s="112"/>
      <c r="E105" s="112"/>
    </row>
    <row r="106" spans="1:5" ht="15" customHeight="1" x14ac:dyDescent="0.25">
      <c r="A106" s="118"/>
      <c r="B106" s="119"/>
      <c r="C106" s="126"/>
      <c r="D106" s="112"/>
      <c r="E106" s="112"/>
    </row>
    <row r="107" spans="1:5" ht="15" customHeight="1" x14ac:dyDescent="0.25">
      <c r="A107" s="118"/>
      <c r="B107" s="119"/>
      <c r="C107" s="126"/>
      <c r="D107" s="112"/>
      <c r="E107" s="112"/>
    </row>
    <row r="108" spans="1:5" ht="15" customHeight="1" x14ac:dyDescent="0.25">
      <c r="A108" s="118"/>
      <c r="B108" s="119"/>
      <c r="C108" s="126"/>
      <c r="D108" s="112"/>
      <c r="E108" s="112"/>
    </row>
    <row r="109" spans="1:5" ht="15" customHeight="1" x14ac:dyDescent="0.25">
      <c r="A109" s="118"/>
      <c r="B109" s="119"/>
      <c r="C109" s="126"/>
      <c r="D109" s="112"/>
      <c r="E109" s="112"/>
    </row>
    <row r="110" spans="1:5" ht="15" customHeight="1" x14ac:dyDescent="0.25">
      <c r="A110" s="118"/>
      <c r="B110" s="119"/>
      <c r="C110" s="126"/>
      <c r="D110" s="112"/>
      <c r="E110" s="112"/>
    </row>
    <row r="111" spans="1:5" ht="15" customHeight="1" x14ac:dyDescent="0.25">
      <c r="A111" s="118"/>
      <c r="B111" s="119"/>
      <c r="C111" s="126"/>
      <c r="D111" s="112"/>
      <c r="E111" s="112"/>
    </row>
    <row r="112" spans="1:5" ht="15" customHeight="1" x14ac:dyDescent="0.25">
      <c r="A112" s="118"/>
      <c r="B112" s="119"/>
      <c r="C112" s="126"/>
      <c r="D112" s="112"/>
      <c r="E112" s="112"/>
    </row>
    <row r="113" spans="1:5" ht="15" customHeight="1" x14ac:dyDescent="0.25">
      <c r="A113" s="118"/>
      <c r="B113" s="119"/>
      <c r="C113" s="126"/>
      <c r="D113" s="112"/>
      <c r="E113" s="112"/>
    </row>
    <row r="114" spans="1:5" ht="15" customHeight="1" x14ac:dyDescent="0.25">
      <c r="A114" s="118"/>
      <c r="B114" s="119"/>
      <c r="C114" s="126"/>
      <c r="D114" s="112"/>
      <c r="E114" s="112"/>
    </row>
    <row r="115" spans="1:5" ht="15" customHeight="1" x14ac:dyDescent="0.25">
      <c r="A115" s="118"/>
      <c r="B115" s="119"/>
      <c r="C115" s="126"/>
      <c r="D115" s="112"/>
      <c r="E115" s="112"/>
    </row>
    <row r="116" spans="1:5" ht="15" customHeight="1" x14ac:dyDescent="0.25">
      <c r="A116" s="118"/>
      <c r="B116" s="119"/>
      <c r="C116" s="126"/>
      <c r="D116" s="112"/>
      <c r="E116" s="112"/>
    </row>
    <row r="117" spans="1:5" ht="15" customHeight="1" x14ac:dyDescent="0.25">
      <c r="A117" s="118"/>
      <c r="B117" s="119"/>
      <c r="C117" s="126"/>
      <c r="D117" s="112"/>
      <c r="E117" s="112"/>
    </row>
    <row r="118" spans="1:5" ht="15" customHeight="1" x14ac:dyDescent="0.25">
      <c r="A118" s="118"/>
      <c r="B118" s="119"/>
      <c r="C118" s="126"/>
      <c r="D118" s="112"/>
      <c r="E118" s="112"/>
    </row>
    <row r="119" spans="1:5" ht="15" customHeight="1" x14ac:dyDescent="0.25">
      <c r="A119" s="118"/>
      <c r="B119" s="119"/>
      <c r="C119" s="126"/>
      <c r="D119" s="112"/>
      <c r="E119" s="112"/>
    </row>
    <row r="120" spans="1:5" ht="15" customHeight="1" x14ac:dyDescent="0.25">
      <c r="A120" s="118"/>
      <c r="B120" s="119"/>
      <c r="C120" s="126"/>
      <c r="D120" s="112"/>
      <c r="E120" s="112"/>
    </row>
    <row r="121" spans="1:5" ht="15" customHeight="1" x14ac:dyDescent="0.25">
      <c r="A121" s="118"/>
      <c r="B121" s="119"/>
      <c r="C121" s="126"/>
      <c r="D121" s="112"/>
      <c r="E121" s="112"/>
    </row>
    <row r="122" spans="1:5" ht="15" customHeight="1" x14ac:dyDescent="0.25">
      <c r="A122" s="118"/>
      <c r="B122" s="119"/>
      <c r="C122" s="126"/>
      <c r="D122" s="112"/>
      <c r="E122" s="112"/>
    </row>
    <row r="123" spans="1:5" ht="15" customHeight="1" x14ac:dyDescent="0.25">
      <c r="A123" s="118"/>
      <c r="B123" s="119"/>
      <c r="C123" s="126"/>
      <c r="D123" s="112"/>
      <c r="E123" s="112"/>
    </row>
    <row r="124" spans="1:5" ht="15" customHeight="1" x14ac:dyDescent="0.25">
      <c r="A124" s="118"/>
      <c r="B124" s="119"/>
      <c r="C124" s="126"/>
      <c r="D124" s="112"/>
      <c r="E124" s="112"/>
    </row>
    <row r="125" spans="1:5" ht="15" customHeight="1" x14ac:dyDescent="0.25">
      <c r="A125" s="118"/>
      <c r="B125" s="119"/>
      <c r="C125" s="126"/>
      <c r="D125" s="112"/>
      <c r="E125" s="112"/>
    </row>
    <row r="126" spans="1:5" ht="15" customHeight="1" x14ac:dyDescent="0.25">
      <c r="A126" s="118"/>
      <c r="B126" s="119"/>
      <c r="C126" s="126"/>
      <c r="D126" s="112"/>
      <c r="E126" s="112"/>
    </row>
    <row r="127" spans="1:5" ht="15" customHeight="1" x14ac:dyDescent="0.25">
      <c r="A127" s="118"/>
      <c r="B127" s="119"/>
      <c r="C127" s="126"/>
      <c r="D127" s="112"/>
      <c r="E127" s="112"/>
    </row>
    <row r="128" spans="1:5" ht="15" customHeight="1" x14ac:dyDescent="0.25">
      <c r="A128" s="118"/>
      <c r="B128" s="119"/>
      <c r="C128" s="126"/>
      <c r="D128" s="112"/>
      <c r="E128" s="112"/>
    </row>
    <row r="129" spans="1:5" ht="15" customHeight="1" x14ac:dyDescent="0.25">
      <c r="A129" s="118"/>
      <c r="B129" s="119"/>
      <c r="C129" s="126"/>
      <c r="D129" s="112"/>
      <c r="E129" s="112"/>
    </row>
    <row r="130" spans="1:5" ht="15" customHeight="1" x14ac:dyDescent="0.25">
      <c r="A130" s="123"/>
      <c r="B130" s="124"/>
      <c r="C130" s="126"/>
      <c r="D130" s="112"/>
      <c r="E130" s="112"/>
    </row>
  </sheetData>
  <pageMargins left="0.7" right="0.7" top="0.75" bottom="0.75" header="0.3" footer="0.3"/>
  <pageSetup orientation="portrait"/>
  <headerFooter>
    <oddFooter>&amp;C&amp;"Helvetica Neue,Regular"&amp;12&amp;K000000&amp;P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0"/>
  <sheetViews>
    <sheetView showGridLines="0" workbookViewId="0"/>
  </sheetViews>
  <sheetFormatPr defaultColWidth="8.85546875" defaultRowHeight="15" customHeight="1" x14ac:dyDescent="0.25"/>
  <cols>
    <col min="1" max="2" width="14.140625" style="143" customWidth="1"/>
    <col min="3" max="4" width="13.42578125" style="143" customWidth="1"/>
    <col min="5" max="5" width="8.85546875" style="143" customWidth="1"/>
    <col min="6" max="6" width="16.85546875" style="143" customWidth="1"/>
    <col min="7" max="7" width="11" style="143" customWidth="1"/>
    <col min="8" max="256" width="8.85546875" style="143" customWidth="1"/>
  </cols>
  <sheetData>
    <row r="1" spans="1:7" ht="15" customHeight="1" x14ac:dyDescent="0.25">
      <c r="A1" s="103" t="s">
        <v>547</v>
      </c>
      <c r="B1" s="103" t="s">
        <v>551</v>
      </c>
      <c r="C1" s="112"/>
      <c r="D1" s="112"/>
      <c r="E1" s="105"/>
      <c r="F1" s="128" t="s">
        <v>600</v>
      </c>
      <c r="G1" s="129">
        <v>4.43</v>
      </c>
    </row>
    <row r="2" spans="1:7" ht="15" customHeight="1" x14ac:dyDescent="0.25">
      <c r="A2" s="118">
        <v>127</v>
      </c>
      <c r="B2" s="109">
        <v>5</v>
      </c>
      <c r="C2" s="130">
        <f t="shared" ref="C2:C33" si="0">(ROUNDDOWN(B2,0)*60)+((B2-ROUNDDOWN(B2,0))*100)</f>
        <v>300</v>
      </c>
      <c r="D2" s="131">
        <f>SUMIF('XCT Master (100)'!A1:A556,$C2,'XCT Master (100)'!B1:B556)</f>
        <v>6.8</v>
      </c>
      <c r="E2" s="112"/>
      <c r="F2" s="113"/>
      <c r="G2" s="113"/>
    </row>
    <row r="3" spans="1:7" ht="15" customHeight="1" x14ac:dyDescent="0.25">
      <c r="A3" s="118">
        <v>119</v>
      </c>
      <c r="B3" s="109">
        <v>5.51</v>
      </c>
      <c r="C3" s="130">
        <f t="shared" si="0"/>
        <v>351</v>
      </c>
      <c r="D3" s="131">
        <f>SUMIF('XCT Master (100)'!A1:A556,$C3,'XCT Master (100)'!B1:B556)</f>
        <v>27.2</v>
      </c>
      <c r="E3" s="112"/>
      <c r="F3" s="112"/>
      <c r="G3" s="112"/>
    </row>
    <row r="4" spans="1:7" ht="15" customHeight="1" x14ac:dyDescent="0.25">
      <c r="A4" s="118">
        <v>128</v>
      </c>
      <c r="B4" s="109">
        <v>4.46</v>
      </c>
      <c r="C4" s="130">
        <f t="shared" si="0"/>
        <v>286</v>
      </c>
      <c r="D4" s="131">
        <f>SUMIF('XCT Master (100)'!A1:A556,$C4,'XCT Master (100)'!B1:B556)</f>
        <v>1.2</v>
      </c>
      <c r="E4" s="112"/>
      <c r="F4" s="112"/>
      <c r="G4" s="112"/>
    </row>
    <row r="5" spans="1:7" ht="15" customHeight="1" x14ac:dyDescent="0.25">
      <c r="A5" s="118">
        <v>121</v>
      </c>
      <c r="B5" s="109">
        <v>4.37</v>
      </c>
      <c r="C5" s="130">
        <f t="shared" si="0"/>
        <v>277</v>
      </c>
      <c r="D5" s="131">
        <f>SUMIF('XCT Master (100)'!A1:A556,$C5,'XCT Master (100)'!B1:B556)</f>
        <v>0</v>
      </c>
      <c r="E5" s="112"/>
      <c r="F5" s="112"/>
      <c r="G5" s="112"/>
    </row>
    <row r="6" spans="1:7" ht="15" customHeight="1" x14ac:dyDescent="0.25">
      <c r="A6" s="118">
        <v>118</v>
      </c>
      <c r="B6" s="109">
        <v>4.42</v>
      </c>
      <c r="C6" s="130">
        <f t="shared" si="0"/>
        <v>282</v>
      </c>
      <c r="D6" s="131">
        <f>SUMIF('XCT Master (100)'!A1:A556,$C6,'XCT Master (100)'!B1:B556)</f>
        <v>0</v>
      </c>
      <c r="E6" s="112"/>
      <c r="F6" s="112"/>
      <c r="G6" s="112"/>
    </row>
    <row r="7" spans="1:7" ht="15" customHeight="1" x14ac:dyDescent="0.25">
      <c r="A7" s="118">
        <v>115</v>
      </c>
      <c r="B7" s="109">
        <v>4.3899999999999997</v>
      </c>
      <c r="C7" s="130">
        <f t="shared" si="0"/>
        <v>279</v>
      </c>
      <c r="D7" s="131">
        <f>SUMIF('XCT Master (100)'!A1:A556,$C7,'XCT Master (100)'!B1:B556)</f>
        <v>0</v>
      </c>
      <c r="E7" s="112"/>
      <c r="F7" s="112"/>
      <c r="G7" s="112"/>
    </row>
    <row r="8" spans="1:7" ht="15" customHeight="1" x14ac:dyDescent="0.25">
      <c r="A8" s="118">
        <v>112</v>
      </c>
      <c r="B8" s="109">
        <v>5.41</v>
      </c>
      <c r="C8" s="130">
        <f t="shared" si="0"/>
        <v>341</v>
      </c>
      <c r="D8" s="131">
        <f>SUMIF('XCT Master (100)'!A1:A556,$C8,'XCT Master (100)'!B1:B556)</f>
        <v>23.2</v>
      </c>
      <c r="E8" s="112"/>
      <c r="F8" s="112"/>
      <c r="G8" s="112"/>
    </row>
    <row r="9" spans="1:7" ht="15" customHeight="1" x14ac:dyDescent="0.25">
      <c r="A9" s="118">
        <v>111</v>
      </c>
      <c r="B9" s="109">
        <v>4.53</v>
      </c>
      <c r="C9" s="130">
        <f t="shared" si="0"/>
        <v>293</v>
      </c>
      <c r="D9" s="131">
        <f>SUMIF('XCT Master (100)'!A1:A556,$C9,'XCT Master (100)'!B1:B556)</f>
        <v>4</v>
      </c>
      <c r="E9" s="112"/>
      <c r="F9" s="112"/>
      <c r="G9" s="112"/>
    </row>
    <row r="10" spans="1:7" ht="15" customHeight="1" x14ac:dyDescent="0.25">
      <c r="A10" s="118">
        <v>113</v>
      </c>
      <c r="B10" s="109">
        <v>4.51</v>
      </c>
      <c r="C10" s="130">
        <f t="shared" si="0"/>
        <v>291</v>
      </c>
      <c r="D10" s="131">
        <f>SUMIF('XCT Master (100)'!A1:A556,$C10,'XCT Master (100)'!B1:B556)</f>
        <v>3.2</v>
      </c>
      <c r="E10" s="112"/>
      <c r="F10" s="112"/>
      <c r="G10" s="112"/>
    </row>
    <row r="11" spans="1:7" ht="15" customHeight="1" x14ac:dyDescent="0.25">
      <c r="A11" s="118">
        <v>114</v>
      </c>
      <c r="B11" s="109">
        <v>5.03</v>
      </c>
      <c r="C11" s="130">
        <f t="shared" si="0"/>
        <v>303</v>
      </c>
      <c r="D11" s="131">
        <f>SUMIF('XCT Master (100)'!A1:A556,$C11,'XCT Master (100)'!B1:B556)</f>
        <v>8</v>
      </c>
      <c r="E11" s="112"/>
      <c r="F11" s="112"/>
      <c r="G11" s="112"/>
    </row>
    <row r="12" spans="1:7" ht="15" customHeight="1" x14ac:dyDescent="0.25">
      <c r="A12" s="118"/>
      <c r="B12" s="109"/>
      <c r="C12" s="130">
        <f t="shared" si="0"/>
        <v>0</v>
      </c>
      <c r="D12" s="131">
        <f>SUMIF('XCT Master (100)'!A1:A556,$C12,'XCT Master (100)'!B1:B556)</f>
        <v>0</v>
      </c>
      <c r="E12" s="112"/>
      <c r="F12" s="112"/>
      <c r="G12" s="112"/>
    </row>
    <row r="13" spans="1:7" ht="15" customHeight="1" x14ac:dyDescent="0.25">
      <c r="A13" s="118"/>
      <c r="B13" s="109"/>
      <c r="C13" s="130">
        <f t="shared" si="0"/>
        <v>0</v>
      </c>
      <c r="D13" s="131">
        <f>SUMIF('XCT Master (100)'!A1:A556,$C13,'XCT Master (100)'!B1:B556)</f>
        <v>0</v>
      </c>
      <c r="E13" s="112"/>
      <c r="F13" s="112"/>
      <c r="G13" s="112"/>
    </row>
    <row r="14" spans="1:7" ht="15" customHeight="1" x14ac:dyDescent="0.25">
      <c r="A14" s="118"/>
      <c r="B14" s="109"/>
      <c r="C14" s="130">
        <f t="shared" si="0"/>
        <v>0</v>
      </c>
      <c r="D14" s="131">
        <f>SUMIF('XCT Master (100)'!A1:A556,$C14,'XCT Master (100)'!B1:B556)</f>
        <v>0</v>
      </c>
      <c r="E14" s="112"/>
      <c r="F14" s="112"/>
      <c r="G14" s="112"/>
    </row>
    <row r="15" spans="1:7" ht="15" customHeight="1" x14ac:dyDescent="0.25">
      <c r="A15" s="118"/>
      <c r="B15" s="109"/>
      <c r="C15" s="130">
        <f t="shared" si="0"/>
        <v>0</v>
      </c>
      <c r="D15" s="131">
        <f>SUMIF('XCT Master (100)'!A1:A556,$C15,'XCT Master (100)'!B1:B556)</f>
        <v>0</v>
      </c>
      <c r="E15" s="112"/>
      <c r="F15" s="112"/>
      <c r="G15" s="112"/>
    </row>
    <row r="16" spans="1:7" ht="15" customHeight="1" x14ac:dyDescent="0.25">
      <c r="A16" s="118"/>
      <c r="B16" s="109"/>
      <c r="C16" s="130">
        <f t="shared" si="0"/>
        <v>0</v>
      </c>
      <c r="D16" s="131">
        <f>SUMIF('XCT Master (100)'!A1:A556,$C16,'XCT Master (100)'!B1:B556)</f>
        <v>0</v>
      </c>
      <c r="E16" s="112"/>
      <c r="F16" s="112"/>
      <c r="G16" s="112"/>
    </row>
    <row r="17" spans="1:7" ht="15" customHeight="1" x14ac:dyDescent="0.25">
      <c r="A17" s="118"/>
      <c r="B17" s="109"/>
      <c r="C17" s="130">
        <f t="shared" si="0"/>
        <v>0</v>
      </c>
      <c r="D17" s="131">
        <f>SUMIF('XCT Master (100)'!A1:A556,$C17,'XCT Master (100)'!B1:B556)</f>
        <v>0</v>
      </c>
      <c r="E17" s="112"/>
      <c r="F17" s="112"/>
      <c r="G17" s="112"/>
    </row>
    <row r="18" spans="1:7" ht="15" customHeight="1" x14ac:dyDescent="0.25">
      <c r="A18" s="118"/>
      <c r="B18" s="109"/>
      <c r="C18" s="130">
        <f t="shared" si="0"/>
        <v>0</v>
      </c>
      <c r="D18" s="131">
        <f>SUMIF('XCT Master (100)'!A1:A556,$C18,'XCT Master (100)'!B1:B556)</f>
        <v>0</v>
      </c>
      <c r="E18" s="112"/>
      <c r="F18" s="112"/>
      <c r="G18" s="112"/>
    </row>
    <row r="19" spans="1:7" ht="15" customHeight="1" x14ac:dyDescent="0.25">
      <c r="A19" s="118"/>
      <c r="B19" s="109"/>
      <c r="C19" s="130">
        <f t="shared" si="0"/>
        <v>0</v>
      </c>
      <c r="D19" s="131">
        <f>SUMIF('XCT Master (100)'!A1:A556,$C19,'XCT Master (100)'!B1:B556)</f>
        <v>0</v>
      </c>
      <c r="E19" s="112"/>
      <c r="F19" s="112"/>
      <c r="G19" s="112"/>
    </row>
    <row r="20" spans="1:7" ht="15" customHeight="1" x14ac:dyDescent="0.25">
      <c r="A20" s="118"/>
      <c r="B20" s="109"/>
      <c r="C20" s="130">
        <f t="shared" si="0"/>
        <v>0</v>
      </c>
      <c r="D20" s="131">
        <f>SUMIF('XCT Master (100)'!A1:A556,$C20,'XCT Master (100)'!B1:B556)</f>
        <v>0</v>
      </c>
      <c r="E20" s="112"/>
      <c r="F20" s="112"/>
      <c r="G20" s="112"/>
    </row>
    <row r="21" spans="1:7" ht="15" customHeight="1" x14ac:dyDescent="0.25">
      <c r="A21" s="118"/>
      <c r="B21" s="109"/>
      <c r="C21" s="130">
        <f t="shared" si="0"/>
        <v>0</v>
      </c>
      <c r="D21" s="131">
        <f>SUMIF('XCT Master (100)'!A1:A556,$C21,'XCT Master (100)'!B1:B556)</f>
        <v>0</v>
      </c>
      <c r="E21" s="112"/>
      <c r="F21" s="112"/>
      <c r="G21" s="112"/>
    </row>
    <row r="22" spans="1:7" ht="15" customHeight="1" x14ac:dyDescent="0.25">
      <c r="A22" s="118"/>
      <c r="B22" s="109"/>
      <c r="C22" s="130">
        <f t="shared" si="0"/>
        <v>0</v>
      </c>
      <c r="D22" s="131">
        <f>SUMIF('XCT Master (100)'!A1:A556,$C22,'XCT Master (100)'!B1:B556)</f>
        <v>0</v>
      </c>
      <c r="E22" s="112"/>
      <c r="F22" s="112"/>
      <c r="G22" s="112"/>
    </row>
    <row r="23" spans="1:7" ht="15" customHeight="1" x14ac:dyDescent="0.25">
      <c r="A23" s="118"/>
      <c r="B23" s="109"/>
      <c r="C23" s="130">
        <f t="shared" si="0"/>
        <v>0</v>
      </c>
      <c r="D23" s="131">
        <f>SUMIF('XCT Master (100)'!A1:A556,$C23,'XCT Master (100)'!B1:B556)</f>
        <v>0</v>
      </c>
      <c r="E23" s="112"/>
      <c r="F23" s="112"/>
      <c r="G23" s="112"/>
    </row>
    <row r="24" spans="1:7" ht="15" customHeight="1" x14ac:dyDescent="0.25">
      <c r="A24" s="118"/>
      <c r="B24" s="109"/>
      <c r="C24" s="130">
        <f t="shared" si="0"/>
        <v>0</v>
      </c>
      <c r="D24" s="131">
        <f>SUMIF('XCT Master (100)'!A1:A556,$C24,'XCT Master (100)'!B1:B556)</f>
        <v>0</v>
      </c>
      <c r="E24" s="112"/>
      <c r="F24" s="112"/>
      <c r="G24" s="112"/>
    </row>
    <row r="25" spans="1:7" ht="15" customHeight="1" x14ac:dyDescent="0.25">
      <c r="A25" s="118"/>
      <c r="B25" s="109"/>
      <c r="C25" s="130">
        <f t="shared" si="0"/>
        <v>0</v>
      </c>
      <c r="D25" s="131">
        <f>SUMIF('XCT Master (100)'!A1:A556,$C25,'XCT Master (100)'!B1:B556)</f>
        <v>0</v>
      </c>
      <c r="E25" s="112"/>
      <c r="F25" s="112"/>
      <c r="G25" s="112"/>
    </row>
    <row r="26" spans="1:7" ht="15" customHeight="1" x14ac:dyDescent="0.25">
      <c r="A26" s="118"/>
      <c r="B26" s="109"/>
      <c r="C26" s="130">
        <f t="shared" si="0"/>
        <v>0</v>
      </c>
      <c r="D26" s="131">
        <f>SUMIF('XCT Master (100)'!A1:A556,$C26,'XCT Master (100)'!B1:B556)</f>
        <v>0</v>
      </c>
      <c r="E26" s="112"/>
      <c r="F26" s="112"/>
      <c r="G26" s="112"/>
    </row>
    <row r="27" spans="1:7" ht="15" customHeight="1" x14ac:dyDescent="0.25">
      <c r="A27" s="118"/>
      <c r="B27" s="109"/>
      <c r="C27" s="130">
        <f t="shared" si="0"/>
        <v>0</v>
      </c>
      <c r="D27" s="131">
        <f>SUMIF('XCT Master (100)'!A1:A556,$C27,'XCT Master (100)'!B1:B556)</f>
        <v>0</v>
      </c>
      <c r="E27" s="112"/>
      <c r="F27" s="112"/>
      <c r="G27" s="112"/>
    </row>
    <row r="28" spans="1:7" ht="15" customHeight="1" x14ac:dyDescent="0.25">
      <c r="A28" s="118"/>
      <c r="B28" s="109"/>
      <c r="C28" s="130">
        <f t="shared" si="0"/>
        <v>0</v>
      </c>
      <c r="D28" s="131">
        <f>SUMIF('XCT Master (100)'!A1:A556,$C28,'XCT Master (100)'!B1:B556)</f>
        <v>0</v>
      </c>
      <c r="E28" s="112"/>
      <c r="F28" s="112"/>
      <c r="G28" s="112"/>
    </row>
    <row r="29" spans="1:7" ht="15" customHeight="1" x14ac:dyDescent="0.25">
      <c r="A29" s="118"/>
      <c r="B29" s="109"/>
      <c r="C29" s="130">
        <f t="shared" si="0"/>
        <v>0</v>
      </c>
      <c r="D29" s="131">
        <f>SUMIF('XCT Master (100)'!A1:A556,$C29,'XCT Master (100)'!B1:B556)</f>
        <v>0</v>
      </c>
      <c r="E29" s="112"/>
      <c r="F29" s="112"/>
      <c r="G29" s="112"/>
    </row>
    <row r="30" spans="1:7" ht="15" customHeight="1" x14ac:dyDescent="0.25">
      <c r="A30" s="118"/>
      <c r="B30" s="109"/>
      <c r="C30" s="130">
        <f t="shared" si="0"/>
        <v>0</v>
      </c>
      <c r="D30" s="131">
        <f>SUMIF('XCT Master (100)'!A1:A556,$C30,'XCT Master (100)'!B1:B556)</f>
        <v>0</v>
      </c>
      <c r="E30" s="112"/>
      <c r="F30" s="112"/>
      <c r="G30" s="112"/>
    </row>
    <row r="31" spans="1:7" ht="15" customHeight="1" x14ac:dyDescent="0.25">
      <c r="A31" s="118"/>
      <c r="B31" s="109"/>
      <c r="C31" s="130">
        <f t="shared" si="0"/>
        <v>0</v>
      </c>
      <c r="D31" s="131">
        <f>SUMIF('XCT Master (100)'!A1:A556,$C31,'XCT Master (100)'!B1:B556)</f>
        <v>0</v>
      </c>
      <c r="E31" s="112"/>
      <c r="F31" s="112"/>
      <c r="G31" s="112"/>
    </row>
    <row r="32" spans="1:7" ht="15" customHeight="1" x14ac:dyDescent="0.25">
      <c r="A32" s="118"/>
      <c r="B32" s="109"/>
      <c r="C32" s="130">
        <f t="shared" si="0"/>
        <v>0</v>
      </c>
      <c r="D32" s="131">
        <f>SUMIF('XCT Master (100)'!A1:A556,$C32,'XCT Master (100)'!B1:B556)</f>
        <v>0</v>
      </c>
      <c r="E32" s="112"/>
      <c r="F32" s="112"/>
      <c r="G32" s="112"/>
    </row>
    <row r="33" spans="1:7" ht="15" customHeight="1" x14ac:dyDescent="0.25">
      <c r="A33" s="118"/>
      <c r="B33" s="109"/>
      <c r="C33" s="130">
        <f t="shared" si="0"/>
        <v>0</v>
      </c>
      <c r="D33" s="131">
        <f>SUMIF('XCT Master (100)'!A1:A556,$C33,'XCT Master (100)'!B1:B556)</f>
        <v>0</v>
      </c>
      <c r="E33" s="112"/>
      <c r="F33" s="112"/>
      <c r="G33" s="112"/>
    </row>
    <row r="34" spans="1:7" ht="15" customHeight="1" x14ac:dyDescent="0.25">
      <c r="A34" s="118"/>
      <c r="B34" s="109"/>
      <c r="C34" s="130">
        <f t="shared" ref="C34:C65" si="1">(ROUNDDOWN(B34,0)*60)+((B34-ROUNDDOWN(B34,0))*100)</f>
        <v>0</v>
      </c>
      <c r="D34" s="131">
        <f>SUMIF('XCT Master (100)'!A1:A556,$C34,'XCT Master (100)'!B1:B556)</f>
        <v>0</v>
      </c>
      <c r="E34" s="112"/>
      <c r="F34" s="112"/>
      <c r="G34" s="112"/>
    </row>
    <row r="35" spans="1:7" ht="15" customHeight="1" x14ac:dyDescent="0.25">
      <c r="A35" s="118"/>
      <c r="B35" s="109"/>
      <c r="C35" s="130">
        <f t="shared" si="1"/>
        <v>0</v>
      </c>
      <c r="D35" s="131">
        <f>SUMIF('XCT Master (100)'!A1:A556,$C35,'XCT Master (100)'!B1:B556)</f>
        <v>0</v>
      </c>
      <c r="E35" s="112"/>
      <c r="F35" s="112"/>
      <c r="G35" s="112"/>
    </row>
    <row r="36" spans="1:7" ht="15" customHeight="1" x14ac:dyDescent="0.25">
      <c r="A36" s="118"/>
      <c r="B36" s="109"/>
      <c r="C36" s="130">
        <f t="shared" si="1"/>
        <v>0</v>
      </c>
      <c r="D36" s="131">
        <f>SUMIF('XCT Master (100)'!A1:A556,$C36,'XCT Master (100)'!B1:B556)</f>
        <v>0</v>
      </c>
      <c r="E36" s="112"/>
      <c r="F36" s="112"/>
      <c r="G36" s="112"/>
    </row>
    <row r="37" spans="1:7" ht="15" customHeight="1" x14ac:dyDescent="0.25">
      <c r="A37" s="118"/>
      <c r="B37" s="109"/>
      <c r="C37" s="130">
        <f t="shared" si="1"/>
        <v>0</v>
      </c>
      <c r="D37" s="131">
        <f>SUMIF('XCT Master (100)'!A1:A556,$C37,'XCT Master (100)'!B1:B556)</f>
        <v>0</v>
      </c>
      <c r="E37" s="112"/>
      <c r="F37" s="112"/>
      <c r="G37" s="112"/>
    </row>
    <row r="38" spans="1:7" ht="15" customHeight="1" x14ac:dyDescent="0.25">
      <c r="A38" s="118"/>
      <c r="B38" s="109"/>
      <c r="C38" s="130">
        <f t="shared" si="1"/>
        <v>0</v>
      </c>
      <c r="D38" s="131">
        <f>SUMIF('XCT Master (100)'!A1:A556,$C38,'XCT Master (100)'!B1:B556)</f>
        <v>0</v>
      </c>
      <c r="E38" s="112"/>
      <c r="F38" s="112"/>
      <c r="G38" s="112"/>
    </row>
    <row r="39" spans="1:7" ht="15" customHeight="1" x14ac:dyDescent="0.25">
      <c r="A39" s="118"/>
      <c r="B39" s="109"/>
      <c r="C39" s="130">
        <f t="shared" si="1"/>
        <v>0</v>
      </c>
      <c r="D39" s="131">
        <f>SUMIF('XCT Master (100)'!A1:A556,$C39,'XCT Master (100)'!B1:B556)</f>
        <v>0</v>
      </c>
      <c r="E39" s="112"/>
      <c r="F39" s="112"/>
      <c r="G39" s="112"/>
    </row>
    <row r="40" spans="1:7" ht="15" customHeight="1" x14ac:dyDescent="0.25">
      <c r="A40" s="118"/>
      <c r="B40" s="109"/>
      <c r="C40" s="130">
        <f t="shared" si="1"/>
        <v>0</v>
      </c>
      <c r="D40" s="131">
        <f>SUMIF('XCT Master (100)'!A1:A556,$C40,'XCT Master (100)'!B1:B556)</f>
        <v>0</v>
      </c>
      <c r="E40" s="112"/>
      <c r="F40" s="112"/>
      <c r="G40" s="112"/>
    </row>
    <row r="41" spans="1:7" ht="15" customHeight="1" x14ac:dyDescent="0.25">
      <c r="A41" s="118"/>
      <c r="B41" s="109"/>
      <c r="C41" s="130">
        <f t="shared" si="1"/>
        <v>0</v>
      </c>
      <c r="D41" s="131">
        <f>SUMIF('XCT Master (100)'!A1:A556,$C41,'XCT Master (100)'!B1:B556)</f>
        <v>0</v>
      </c>
      <c r="E41" s="112"/>
      <c r="F41" s="112"/>
      <c r="G41" s="112"/>
    </row>
    <row r="42" spans="1:7" ht="15" customHeight="1" x14ac:dyDescent="0.25">
      <c r="A42" s="118"/>
      <c r="B42" s="109"/>
      <c r="C42" s="130">
        <f t="shared" si="1"/>
        <v>0</v>
      </c>
      <c r="D42" s="131">
        <f>SUMIF('XCT Master (100)'!A1:A556,$C42,'XCT Master (100)'!B1:B556)</f>
        <v>0</v>
      </c>
      <c r="E42" s="112"/>
      <c r="F42" s="112"/>
      <c r="G42" s="112"/>
    </row>
    <row r="43" spans="1:7" ht="15" customHeight="1" x14ac:dyDescent="0.25">
      <c r="A43" s="118"/>
      <c r="B43" s="109"/>
      <c r="C43" s="130">
        <f t="shared" si="1"/>
        <v>0</v>
      </c>
      <c r="D43" s="131">
        <f>SUMIF('XCT Master (100)'!A1:A556,$C43,'XCT Master (100)'!B1:B556)</f>
        <v>0</v>
      </c>
      <c r="E43" s="112"/>
      <c r="F43" s="112"/>
      <c r="G43" s="112"/>
    </row>
    <row r="44" spans="1:7" ht="15" customHeight="1" x14ac:dyDescent="0.25">
      <c r="A44" s="118"/>
      <c r="B44" s="109"/>
      <c r="C44" s="130">
        <f t="shared" si="1"/>
        <v>0</v>
      </c>
      <c r="D44" s="131">
        <f>SUMIF('XCT Master (100)'!A1:A556,$C44,'XCT Master (100)'!B1:B556)</f>
        <v>0</v>
      </c>
      <c r="E44" s="112"/>
      <c r="F44" s="112"/>
      <c r="G44" s="112"/>
    </row>
    <row r="45" spans="1:7" ht="15" customHeight="1" x14ac:dyDescent="0.25">
      <c r="A45" s="118"/>
      <c r="B45" s="109"/>
      <c r="C45" s="130">
        <f t="shared" si="1"/>
        <v>0</v>
      </c>
      <c r="D45" s="131">
        <f>SUMIF('XCT Master (100)'!A1:A556,$C45,'XCT Master (100)'!B1:B556)</f>
        <v>0</v>
      </c>
      <c r="E45" s="112"/>
      <c r="F45" s="112"/>
      <c r="G45" s="112"/>
    </row>
    <row r="46" spans="1:7" ht="15" customHeight="1" x14ac:dyDescent="0.25">
      <c r="A46" s="118"/>
      <c r="B46" s="109"/>
      <c r="C46" s="130">
        <f t="shared" si="1"/>
        <v>0</v>
      </c>
      <c r="D46" s="131">
        <f>SUMIF('XCT Master (100)'!A1:A556,$C46,'XCT Master (100)'!B1:B556)</f>
        <v>0</v>
      </c>
      <c r="E46" s="112"/>
      <c r="F46" s="112"/>
      <c r="G46" s="112"/>
    </row>
    <row r="47" spans="1:7" ht="15" customHeight="1" x14ac:dyDescent="0.25">
      <c r="A47" s="118"/>
      <c r="B47" s="109"/>
      <c r="C47" s="130">
        <f t="shared" si="1"/>
        <v>0</v>
      </c>
      <c r="D47" s="131">
        <f>SUMIF('XCT Master (100)'!A1:A556,$C47,'XCT Master (100)'!B1:B556)</f>
        <v>0</v>
      </c>
      <c r="E47" s="112"/>
      <c r="F47" s="112"/>
      <c r="G47" s="112"/>
    </row>
    <row r="48" spans="1:7" ht="15" customHeight="1" x14ac:dyDescent="0.25">
      <c r="A48" s="118"/>
      <c r="B48" s="109"/>
      <c r="C48" s="130">
        <f t="shared" si="1"/>
        <v>0</v>
      </c>
      <c r="D48" s="131">
        <f>SUMIF('XCT Master (100)'!A1:A556,$C48,'XCT Master (100)'!B1:B556)</f>
        <v>0</v>
      </c>
      <c r="E48" s="112"/>
      <c r="F48" s="112"/>
      <c r="G48" s="112"/>
    </row>
    <row r="49" spans="1:7" ht="15" customHeight="1" x14ac:dyDescent="0.25">
      <c r="A49" s="118"/>
      <c r="B49" s="109"/>
      <c r="C49" s="130">
        <f t="shared" si="1"/>
        <v>0</v>
      </c>
      <c r="D49" s="131">
        <f>SUMIF('XCT Master (100)'!A1:A556,$C49,'XCT Master (100)'!B1:B556)</f>
        <v>0</v>
      </c>
      <c r="E49" s="112"/>
      <c r="F49" s="112"/>
      <c r="G49" s="112"/>
    </row>
    <row r="50" spans="1:7" ht="15" customHeight="1" x14ac:dyDescent="0.25">
      <c r="A50" s="118"/>
      <c r="B50" s="109"/>
      <c r="C50" s="130">
        <f t="shared" si="1"/>
        <v>0</v>
      </c>
      <c r="D50" s="131">
        <f>SUMIF('XCT Master (100)'!A1:A556,$C50,'XCT Master (100)'!B1:B556)</f>
        <v>0</v>
      </c>
      <c r="E50" s="112"/>
      <c r="F50" s="112"/>
      <c r="G50" s="112"/>
    </row>
    <row r="51" spans="1:7" ht="15" customHeight="1" x14ac:dyDescent="0.25">
      <c r="A51" s="118"/>
      <c r="B51" s="109"/>
      <c r="C51" s="130">
        <f t="shared" si="1"/>
        <v>0</v>
      </c>
      <c r="D51" s="131">
        <f>SUMIF('XCT Master (100)'!A1:A556,$C51,'XCT Master (100)'!B1:B556)</f>
        <v>0</v>
      </c>
      <c r="E51" s="112"/>
      <c r="F51" s="112"/>
      <c r="G51" s="112"/>
    </row>
    <row r="52" spans="1:7" ht="15" customHeight="1" x14ac:dyDescent="0.25">
      <c r="A52" s="118"/>
      <c r="B52" s="109"/>
      <c r="C52" s="130">
        <f t="shared" si="1"/>
        <v>0</v>
      </c>
      <c r="D52" s="131">
        <f>SUMIF('XCT Master (100)'!A1:A556,$C52,'XCT Master (100)'!B1:B556)</f>
        <v>0</v>
      </c>
      <c r="E52" s="112"/>
      <c r="F52" s="112"/>
      <c r="G52" s="112"/>
    </row>
    <row r="53" spans="1:7" ht="15" customHeight="1" x14ac:dyDescent="0.25">
      <c r="A53" s="118"/>
      <c r="B53" s="109"/>
      <c r="C53" s="130">
        <f t="shared" si="1"/>
        <v>0</v>
      </c>
      <c r="D53" s="131">
        <f>SUMIF('XCT Master (100)'!A1:A556,$C53,'XCT Master (100)'!B1:B556)</f>
        <v>0</v>
      </c>
      <c r="E53" s="112"/>
      <c r="F53" s="112"/>
      <c r="G53" s="112"/>
    </row>
    <row r="54" spans="1:7" ht="15" customHeight="1" x14ac:dyDescent="0.25">
      <c r="A54" s="118"/>
      <c r="B54" s="109"/>
      <c r="C54" s="130">
        <f t="shared" si="1"/>
        <v>0</v>
      </c>
      <c r="D54" s="131">
        <f>SUMIF('XCT Master (100)'!A1:A556,$C54,'XCT Master (100)'!B1:B556)</f>
        <v>0</v>
      </c>
      <c r="E54" s="112"/>
      <c r="F54" s="112"/>
      <c r="G54" s="112"/>
    </row>
    <row r="55" spans="1:7" ht="15" customHeight="1" x14ac:dyDescent="0.25">
      <c r="A55" s="118"/>
      <c r="B55" s="109"/>
      <c r="C55" s="130">
        <f t="shared" si="1"/>
        <v>0</v>
      </c>
      <c r="D55" s="131">
        <f>SUMIF('XCT Master (100)'!A1:A556,$C55,'XCT Master (100)'!B1:B556)</f>
        <v>0</v>
      </c>
      <c r="E55" s="112"/>
      <c r="F55" s="112"/>
      <c r="G55" s="112"/>
    </row>
    <row r="56" spans="1:7" ht="15" customHeight="1" x14ac:dyDescent="0.25">
      <c r="A56" s="118"/>
      <c r="B56" s="109"/>
      <c r="C56" s="130">
        <f t="shared" si="1"/>
        <v>0</v>
      </c>
      <c r="D56" s="131">
        <f>SUMIF('XCT Master (100)'!A1:A556,$C56,'XCT Master (100)'!B1:B556)</f>
        <v>0</v>
      </c>
      <c r="E56" s="112"/>
      <c r="F56" s="112"/>
      <c r="G56" s="112"/>
    </row>
    <row r="57" spans="1:7" ht="15" customHeight="1" x14ac:dyDescent="0.25">
      <c r="A57" s="118"/>
      <c r="B57" s="109"/>
      <c r="C57" s="130">
        <f t="shared" si="1"/>
        <v>0</v>
      </c>
      <c r="D57" s="131">
        <f>SUMIF('XCT Master (100)'!A1:A556,$C57,'XCT Master (100)'!B1:B556)</f>
        <v>0</v>
      </c>
      <c r="E57" s="112"/>
      <c r="F57" s="112"/>
      <c r="G57" s="112"/>
    </row>
    <row r="58" spans="1:7" ht="15" customHeight="1" x14ac:dyDescent="0.25">
      <c r="A58" s="118"/>
      <c r="B58" s="109"/>
      <c r="C58" s="130">
        <f t="shared" si="1"/>
        <v>0</v>
      </c>
      <c r="D58" s="131">
        <f>SUMIF('XCT Master (100)'!A1:A556,$C58,'XCT Master (100)'!B1:B556)</f>
        <v>0</v>
      </c>
      <c r="E58" s="112"/>
      <c r="F58" s="112"/>
      <c r="G58" s="112"/>
    </row>
    <row r="59" spans="1:7" ht="15" customHeight="1" x14ac:dyDescent="0.25">
      <c r="A59" s="118"/>
      <c r="B59" s="109"/>
      <c r="C59" s="130">
        <f t="shared" si="1"/>
        <v>0</v>
      </c>
      <c r="D59" s="131">
        <f>SUMIF('XCT Master (100)'!A1:A556,$C59,'XCT Master (100)'!B1:B556)</f>
        <v>0</v>
      </c>
      <c r="E59" s="112"/>
      <c r="F59" s="112"/>
      <c r="G59" s="112"/>
    </row>
    <row r="60" spans="1:7" ht="15" customHeight="1" x14ac:dyDescent="0.25">
      <c r="A60" s="118"/>
      <c r="B60" s="109"/>
      <c r="C60" s="130">
        <f t="shared" si="1"/>
        <v>0</v>
      </c>
      <c r="D60" s="131">
        <f>SUMIF('XCT Master (100)'!A1:A556,$C60,'XCT Master (100)'!B1:B556)</f>
        <v>0</v>
      </c>
      <c r="E60" s="112"/>
      <c r="F60" s="112"/>
      <c r="G60" s="112"/>
    </row>
    <row r="61" spans="1:7" ht="15" customHeight="1" x14ac:dyDescent="0.25">
      <c r="A61" s="118"/>
      <c r="B61" s="109"/>
      <c r="C61" s="130">
        <f t="shared" si="1"/>
        <v>0</v>
      </c>
      <c r="D61" s="131">
        <f>SUMIF('XCT Master (100)'!A1:A556,$C61,'XCT Master (100)'!B1:B556)</f>
        <v>0</v>
      </c>
      <c r="E61" s="112"/>
      <c r="F61" s="112"/>
      <c r="G61" s="112"/>
    </row>
    <row r="62" spans="1:7" ht="15" customHeight="1" x14ac:dyDescent="0.25">
      <c r="A62" s="118"/>
      <c r="B62" s="109"/>
      <c r="C62" s="130">
        <f t="shared" si="1"/>
        <v>0</v>
      </c>
      <c r="D62" s="131">
        <f>SUMIF('XCT Master (100)'!A1:A556,$C62,'XCT Master (100)'!B1:B556)</f>
        <v>0</v>
      </c>
      <c r="E62" s="112"/>
      <c r="F62" s="112"/>
      <c r="G62" s="112"/>
    </row>
    <row r="63" spans="1:7" ht="15" customHeight="1" x14ac:dyDescent="0.25">
      <c r="A63" s="118"/>
      <c r="B63" s="109"/>
      <c r="C63" s="130">
        <f t="shared" si="1"/>
        <v>0</v>
      </c>
      <c r="D63" s="131">
        <f>SUMIF('XCT Master (100)'!A1:A556,$C63,'XCT Master (100)'!B1:B556)</f>
        <v>0</v>
      </c>
      <c r="E63" s="112"/>
      <c r="F63" s="112"/>
      <c r="G63" s="112"/>
    </row>
    <row r="64" spans="1:7" ht="15" customHeight="1" x14ac:dyDescent="0.25">
      <c r="A64" s="118"/>
      <c r="B64" s="109"/>
      <c r="C64" s="130">
        <f t="shared" si="1"/>
        <v>0</v>
      </c>
      <c r="D64" s="131">
        <f>SUMIF('XCT Master (100)'!A1:A556,$C64,'XCT Master (100)'!B1:B556)</f>
        <v>0</v>
      </c>
      <c r="E64" s="112"/>
      <c r="F64" s="112"/>
      <c r="G64" s="112"/>
    </row>
    <row r="65" spans="1:7" ht="15" customHeight="1" x14ac:dyDescent="0.25">
      <c r="A65" s="118"/>
      <c r="B65" s="109"/>
      <c r="C65" s="130">
        <f t="shared" si="1"/>
        <v>0</v>
      </c>
      <c r="D65" s="131">
        <f>SUMIF('XCT Master (100)'!A1:A556,$C65,'XCT Master (100)'!B1:B556)</f>
        <v>0</v>
      </c>
      <c r="E65" s="112"/>
      <c r="F65" s="112"/>
      <c r="G65" s="112"/>
    </row>
    <row r="66" spans="1:7" ht="15" customHeight="1" x14ac:dyDescent="0.25">
      <c r="A66" s="118"/>
      <c r="B66" s="109"/>
      <c r="C66" s="130">
        <f t="shared" ref="C66:C97" si="2">(ROUNDDOWN(B66,0)*60)+((B66-ROUNDDOWN(B66,0))*100)</f>
        <v>0</v>
      </c>
      <c r="D66" s="131">
        <f>SUMIF('XCT Master (100)'!A1:A556,$C66,'XCT Master (100)'!B1:B556)</f>
        <v>0</v>
      </c>
      <c r="E66" s="112"/>
      <c r="F66" s="112"/>
      <c r="G66" s="112"/>
    </row>
    <row r="67" spans="1:7" ht="15" customHeight="1" x14ac:dyDescent="0.25">
      <c r="A67" s="118"/>
      <c r="B67" s="109"/>
      <c r="C67" s="130">
        <f t="shared" si="2"/>
        <v>0</v>
      </c>
      <c r="D67" s="131">
        <f>SUMIF('XCT Master (100)'!A1:A556,$C67,'XCT Master (100)'!B1:B556)</f>
        <v>0</v>
      </c>
      <c r="E67" s="112"/>
      <c r="F67" s="112"/>
      <c r="G67" s="112"/>
    </row>
    <row r="68" spans="1:7" ht="15" customHeight="1" x14ac:dyDescent="0.25">
      <c r="A68" s="118"/>
      <c r="B68" s="109"/>
      <c r="C68" s="130">
        <f t="shared" si="2"/>
        <v>0</v>
      </c>
      <c r="D68" s="131">
        <f>SUMIF('XCT Master (100)'!A1:A556,$C68,'XCT Master (100)'!B1:B556)</f>
        <v>0</v>
      </c>
      <c r="E68" s="112"/>
      <c r="F68" s="112"/>
      <c r="G68" s="112"/>
    </row>
    <row r="69" spans="1:7" ht="15" customHeight="1" x14ac:dyDescent="0.25">
      <c r="A69" s="118"/>
      <c r="B69" s="109"/>
      <c r="C69" s="130">
        <f t="shared" si="2"/>
        <v>0</v>
      </c>
      <c r="D69" s="131">
        <f>SUMIF('XCT Master (100)'!A1:A556,$C69,'XCT Master (100)'!B1:B556)</f>
        <v>0</v>
      </c>
      <c r="E69" s="112"/>
      <c r="F69" s="112"/>
      <c r="G69" s="112"/>
    </row>
    <row r="70" spans="1:7" ht="15" customHeight="1" x14ac:dyDescent="0.25">
      <c r="A70" s="118"/>
      <c r="B70" s="109"/>
      <c r="C70" s="130">
        <f t="shared" si="2"/>
        <v>0</v>
      </c>
      <c r="D70" s="131">
        <f>SUMIF('XCT Master (100)'!A1:A556,$C70,'XCT Master (100)'!B1:B556)</f>
        <v>0</v>
      </c>
      <c r="E70" s="112"/>
      <c r="F70" s="112"/>
      <c r="G70" s="112"/>
    </row>
    <row r="71" spans="1:7" ht="15" customHeight="1" x14ac:dyDescent="0.25">
      <c r="A71" s="118"/>
      <c r="B71" s="109"/>
      <c r="C71" s="130">
        <f t="shared" si="2"/>
        <v>0</v>
      </c>
      <c r="D71" s="131">
        <f>SUMIF('XCT Master (100)'!A1:A556,$C71,'XCT Master (100)'!B1:B556)</f>
        <v>0</v>
      </c>
      <c r="E71" s="112"/>
      <c r="F71" s="112"/>
      <c r="G71" s="112"/>
    </row>
    <row r="72" spans="1:7" ht="15" customHeight="1" x14ac:dyDescent="0.25">
      <c r="A72" s="118"/>
      <c r="B72" s="109"/>
      <c r="C72" s="130">
        <f t="shared" si="2"/>
        <v>0</v>
      </c>
      <c r="D72" s="131">
        <f>SUMIF('XCT Master (100)'!A1:A556,$C72,'XCT Master (100)'!B1:B556)</f>
        <v>0</v>
      </c>
      <c r="E72" s="112"/>
      <c r="F72" s="112"/>
      <c r="G72" s="112"/>
    </row>
    <row r="73" spans="1:7" ht="15" customHeight="1" x14ac:dyDescent="0.25">
      <c r="A73" s="118"/>
      <c r="B73" s="109"/>
      <c r="C73" s="130">
        <f t="shared" si="2"/>
        <v>0</v>
      </c>
      <c r="D73" s="131">
        <f>SUMIF('XCT Master (100)'!A1:A556,$C73,'XCT Master (100)'!B1:B556)</f>
        <v>0</v>
      </c>
      <c r="E73" s="112"/>
      <c r="F73" s="112"/>
      <c r="G73" s="112"/>
    </row>
    <row r="74" spans="1:7" ht="15" customHeight="1" x14ac:dyDescent="0.25">
      <c r="A74" s="118"/>
      <c r="B74" s="109"/>
      <c r="C74" s="130">
        <f t="shared" si="2"/>
        <v>0</v>
      </c>
      <c r="D74" s="131">
        <f>SUMIF('XCT Master (100)'!A1:A556,$C74,'XCT Master (100)'!B1:B556)</f>
        <v>0</v>
      </c>
      <c r="E74" s="112"/>
      <c r="F74" s="112"/>
      <c r="G74" s="112"/>
    </row>
    <row r="75" spans="1:7" ht="15" customHeight="1" x14ac:dyDescent="0.25">
      <c r="A75" s="118"/>
      <c r="B75" s="109"/>
      <c r="C75" s="130">
        <f t="shared" si="2"/>
        <v>0</v>
      </c>
      <c r="D75" s="131">
        <f>SUMIF('XCT Master (100)'!A1:A556,$C75,'XCT Master (100)'!B1:B556)</f>
        <v>0</v>
      </c>
      <c r="E75" s="112"/>
      <c r="F75" s="112"/>
      <c r="G75" s="112"/>
    </row>
    <row r="76" spans="1:7" ht="15" customHeight="1" x14ac:dyDescent="0.25">
      <c r="A76" s="118"/>
      <c r="B76" s="109"/>
      <c r="C76" s="130">
        <f t="shared" si="2"/>
        <v>0</v>
      </c>
      <c r="D76" s="131">
        <f>SUMIF('XCT Master (100)'!A1:A556,$C76,'XCT Master (100)'!B1:B556)</f>
        <v>0</v>
      </c>
      <c r="E76" s="112"/>
      <c r="F76" s="112"/>
      <c r="G76" s="112"/>
    </row>
    <row r="77" spans="1:7" ht="15" customHeight="1" x14ac:dyDescent="0.25">
      <c r="A77" s="118"/>
      <c r="B77" s="109"/>
      <c r="C77" s="130">
        <f t="shared" si="2"/>
        <v>0</v>
      </c>
      <c r="D77" s="131">
        <f>SUMIF('XCT Master (100)'!A1:A556,$C77,'XCT Master (100)'!B1:B556)</f>
        <v>0</v>
      </c>
      <c r="E77" s="112"/>
      <c r="F77" s="112"/>
      <c r="G77" s="112"/>
    </row>
    <row r="78" spans="1:7" ht="15" customHeight="1" x14ac:dyDescent="0.25">
      <c r="A78" s="118"/>
      <c r="B78" s="109"/>
      <c r="C78" s="130">
        <f t="shared" si="2"/>
        <v>0</v>
      </c>
      <c r="D78" s="131">
        <f>SUMIF('XCT Master (100)'!A1:A556,$C78,'XCT Master (100)'!B1:B556)</f>
        <v>0</v>
      </c>
      <c r="E78" s="112"/>
      <c r="F78" s="112"/>
      <c r="G78" s="112"/>
    </row>
    <row r="79" spans="1:7" ht="15" customHeight="1" x14ac:dyDescent="0.25">
      <c r="A79" s="118"/>
      <c r="B79" s="109"/>
      <c r="C79" s="130">
        <f t="shared" si="2"/>
        <v>0</v>
      </c>
      <c r="D79" s="131">
        <f>SUMIF('XCT Master (100)'!A1:A556,$C79,'XCT Master (100)'!B1:B556)</f>
        <v>0</v>
      </c>
      <c r="E79" s="112"/>
      <c r="F79" s="112"/>
      <c r="G79" s="112"/>
    </row>
    <row r="80" spans="1:7" ht="15" customHeight="1" x14ac:dyDescent="0.25">
      <c r="A80" s="118"/>
      <c r="B80" s="109"/>
      <c r="C80" s="130">
        <f t="shared" si="2"/>
        <v>0</v>
      </c>
      <c r="D80" s="131">
        <f>SUMIF('XCT Master (100)'!A1:A556,$C80,'XCT Master (100)'!B1:B556)</f>
        <v>0</v>
      </c>
      <c r="E80" s="112"/>
      <c r="F80" s="112"/>
      <c r="G80" s="112"/>
    </row>
    <row r="81" spans="1:7" ht="15" customHeight="1" x14ac:dyDescent="0.25">
      <c r="A81" s="118"/>
      <c r="B81" s="109"/>
      <c r="C81" s="130">
        <f t="shared" si="2"/>
        <v>0</v>
      </c>
      <c r="D81" s="131">
        <f>SUMIF('XCT Master (100)'!A1:A556,$C81,'XCT Master (100)'!B1:B556)</f>
        <v>0</v>
      </c>
      <c r="E81" s="112"/>
      <c r="F81" s="112"/>
      <c r="G81" s="112"/>
    </row>
    <row r="82" spans="1:7" ht="15" customHeight="1" x14ac:dyDescent="0.25">
      <c r="A82" s="118"/>
      <c r="B82" s="109"/>
      <c r="C82" s="130">
        <f t="shared" si="2"/>
        <v>0</v>
      </c>
      <c r="D82" s="131">
        <f>SUMIF('XCT Master (100)'!A1:A556,$C82,'XCT Master (100)'!B1:B556)</f>
        <v>0</v>
      </c>
      <c r="E82" s="112"/>
      <c r="F82" s="112"/>
      <c r="G82" s="112"/>
    </row>
    <row r="83" spans="1:7" ht="15" customHeight="1" x14ac:dyDescent="0.25">
      <c r="A83" s="118"/>
      <c r="B83" s="109"/>
      <c r="C83" s="130">
        <f t="shared" si="2"/>
        <v>0</v>
      </c>
      <c r="D83" s="131">
        <f>SUMIF('XCT Master (100)'!A1:A556,$C83,'XCT Master (100)'!B1:B556)</f>
        <v>0</v>
      </c>
      <c r="E83" s="112"/>
      <c r="F83" s="112"/>
      <c r="G83" s="112"/>
    </row>
    <row r="84" spans="1:7" ht="15" customHeight="1" x14ac:dyDescent="0.25">
      <c r="A84" s="118"/>
      <c r="B84" s="109"/>
      <c r="C84" s="130">
        <f t="shared" si="2"/>
        <v>0</v>
      </c>
      <c r="D84" s="131">
        <f>SUMIF('XCT Master (100)'!A1:A556,$C84,'XCT Master (100)'!B1:B556)</f>
        <v>0</v>
      </c>
      <c r="E84" s="112"/>
      <c r="F84" s="112"/>
      <c r="G84" s="112"/>
    </row>
    <row r="85" spans="1:7" ht="15" customHeight="1" x14ac:dyDescent="0.25">
      <c r="A85" s="118"/>
      <c r="B85" s="109"/>
      <c r="C85" s="130">
        <f t="shared" si="2"/>
        <v>0</v>
      </c>
      <c r="D85" s="131">
        <f>SUMIF('XCT Master (100)'!A1:A556,$C85,'XCT Master (100)'!B1:B556)</f>
        <v>0</v>
      </c>
      <c r="E85" s="112"/>
      <c r="F85" s="112"/>
      <c r="G85" s="112"/>
    </row>
    <row r="86" spans="1:7" ht="15" customHeight="1" x14ac:dyDescent="0.25">
      <c r="A86" s="118"/>
      <c r="B86" s="109"/>
      <c r="C86" s="130">
        <f t="shared" si="2"/>
        <v>0</v>
      </c>
      <c r="D86" s="131">
        <f>SUMIF('XCT Master (100)'!A1:A556,$C86,'XCT Master (100)'!B1:B556)</f>
        <v>0</v>
      </c>
      <c r="E86" s="112"/>
      <c r="F86" s="112"/>
      <c r="G86" s="112"/>
    </row>
    <row r="87" spans="1:7" ht="15" customHeight="1" x14ac:dyDescent="0.25">
      <c r="A87" s="118"/>
      <c r="B87" s="109"/>
      <c r="C87" s="130">
        <f t="shared" si="2"/>
        <v>0</v>
      </c>
      <c r="D87" s="131">
        <f>SUMIF('XCT Master (100)'!A1:A556,$C87,'XCT Master (100)'!B1:B556)</f>
        <v>0</v>
      </c>
      <c r="E87" s="112"/>
      <c r="F87" s="112"/>
      <c r="G87" s="112"/>
    </row>
    <row r="88" spans="1:7" ht="15" customHeight="1" x14ac:dyDescent="0.25">
      <c r="A88" s="118"/>
      <c r="B88" s="109"/>
      <c r="C88" s="130">
        <f t="shared" si="2"/>
        <v>0</v>
      </c>
      <c r="D88" s="131">
        <f>SUMIF('XCT Master (100)'!A1:A556,$C88,'XCT Master (100)'!B1:B556)</f>
        <v>0</v>
      </c>
      <c r="E88" s="112"/>
      <c r="F88" s="112"/>
      <c r="G88" s="112"/>
    </row>
    <row r="89" spans="1:7" ht="15" customHeight="1" x14ac:dyDescent="0.25">
      <c r="A89" s="118"/>
      <c r="B89" s="109"/>
      <c r="C89" s="130">
        <f t="shared" si="2"/>
        <v>0</v>
      </c>
      <c r="D89" s="131">
        <f>SUMIF('XCT Master (100)'!A1:A556,$C89,'XCT Master (100)'!B1:B556)</f>
        <v>0</v>
      </c>
      <c r="E89" s="112"/>
      <c r="F89" s="112"/>
      <c r="G89" s="112"/>
    </row>
    <row r="90" spans="1:7" ht="15" customHeight="1" x14ac:dyDescent="0.25">
      <c r="A90" s="118"/>
      <c r="B90" s="109"/>
      <c r="C90" s="130">
        <f t="shared" si="2"/>
        <v>0</v>
      </c>
      <c r="D90" s="131">
        <f>SUMIF('XCT Master (100)'!A1:A556,$C90,'XCT Master (100)'!B1:B556)</f>
        <v>0</v>
      </c>
      <c r="E90" s="112"/>
      <c r="F90" s="112"/>
      <c r="G90" s="112"/>
    </row>
    <row r="91" spans="1:7" ht="15" customHeight="1" x14ac:dyDescent="0.25">
      <c r="A91" s="118"/>
      <c r="B91" s="109"/>
      <c r="C91" s="130">
        <f t="shared" si="2"/>
        <v>0</v>
      </c>
      <c r="D91" s="131">
        <f>SUMIF('XCT Master (100)'!A1:A556,$C91,'XCT Master (100)'!B1:B556)</f>
        <v>0</v>
      </c>
      <c r="E91" s="112"/>
      <c r="F91" s="112"/>
      <c r="G91" s="112"/>
    </row>
    <row r="92" spans="1:7" ht="15" customHeight="1" x14ac:dyDescent="0.25">
      <c r="A92" s="118"/>
      <c r="B92" s="109"/>
      <c r="C92" s="130">
        <f t="shared" si="2"/>
        <v>0</v>
      </c>
      <c r="D92" s="131">
        <f>SUMIF('XCT Master (100)'!A1:A556,$C92,'XCT Master (100)'!B1:B556)</f>
        <v>0</v>
      </c>
      <c r="E92" s="112"/>
      <c r="F92" s="112"/>
      <c r="G92" s="112"/>
    </row>
    <row r="93" spans="1:7" ht="15" customHeight="1" x14ac:dyDescent="0.25">
      <c r="A93" s="118"/>
      <c r="B93" s="109"/>
      <c r="C93" s="130">
        <f t="shared" si="2"/>
        <v>0</v>
      </c>
      <c r="D93" s="131">
        <f>SUMIF('XCT Master (100)'!A1:A556,$C93,'XCT Master (100)'!B1:B556)</f>
        <v>0</v>
      </c>
      <c r="E93" s="112"/>
      <c r="F93" s="112"/>
      <c r="G93" s="112"/>
    </row>
    <row r="94" spans="1:7" ht="15" customHeight="1" x14ac:dyDescent="0.25">
      <c r="A94" s="118"/>
      <c r="B94" s="109"/>
      <c r="C94" s="130">
        <f t="shared" si="2"/>
        <v>0</v>
      </c>
      <c r="D94" s="131">
        <f>SUMIF('XCT Master (100)'!A1:A556,$C94,'XCT Master (100)'!B1:B556)</f>
        <v>0</v>
      </c>
      <c r="E94" s="112"/>
      <c r="F94" s="112"/>
      <c r="G94" s="112"/>
    </row>
    <row r="95" spans="1:7" ht="15" customHeight="1" x14ac:dyDescent="0.25">
      <c r="A95" s="118"/>
      <c r="B95" s="109"/>
      <c r="C95" s="130">
        <f t="shared" si="2"/>
        <v>0</v>
      </c>
      <c r="D95" s="131">
        <f>SUMIF('XCT Master (100)'!A1:A556,$C95,'XCT Master (100)'!B1:B556)</f>
        <v>0</v>
      </c>
      <c r="E95" s="112"/>
      <c r="F95" s="112"/>
      <c r="G95" s="112"/>
    </row>
    <row r="96" spans="1:7" ht="15" customHeight="1" x14ac:dyDescent="0.25">
      <c r="A96" s="118"/>
      <c r="B96" s="109"/>
      <c r="C96" s="130">
        <f t="shared" si="2"/>
        <v>0</v>
      </c>
      <c r="D96" s="131">
        <f>SUMIF('XCT Master (100)'!A1:A556,$C96,'XCT Master (100)'!B1:B556)</f>
        <v>0</v>
      </c>
      <c r="E96" s="112"/>
      <c r="F96" s="112"/>
      <c r="G96" s="112"/>
    </row>
    <row r="97" spans="1:7" ht="15" customHeight="1" x14ac:dyDescent="0.25">
      <c r="A97" s="118"/>
      <c r="B97" s="109"/>
      <c r="C97" s="130">
        <f t="shared" si="2"/>
        <v>0</v>
      </c>
      <c r="D97" s="131">
        <f>SUMIF('XCT Master (100)'!A1:A556,$C97,'XCT Master (100)'!B1:B556)</f>
        <v>0</v>
      </c>
      <c r="E97" s="112"/>
      <c r="F97" s="112"/>
      <c r="G97" s="112"/>
    </row>
    <row r="98" spans="1:7" ht="15" customHeight="1" x14ac:dyDescent="0.25">
      <c r="A98" s="118"/>
      <c r="B98" s="109"/>
      <c r="C98" s="130">
        <f t="shared" ref="C98:C100" si="3">(ROUNDDOWN(B98,0)*60)+((B98-ROUNDDOWN(B98,0))*100)</f>
        <v>0</v>
      </c>
      <c r="D98" s="131">
        <f>SUMIF('XCT Master (100)'!A1:A556,$C98,'XCT Master (100)'!B1:B556)</f>
        <v>0</v>
      </c>
      <c r="E98" s="112"/>
      <c r="F98" s="112"/>
      <c r="G98" s="112"/>
    </row>
    <row r="99" spans="1:7" ht="15" customHeight="1" x14ac:dyDescent="0.25">
      <c r="A99" s="118"/>
      <c r="B99" s="109"/>
      <c r="C99" s="130">
        <f t="shared" si="3"/>
        <v>0</v>
      </c>
      <c r="D99" s="131">
        <f>SUMIF('XCT Master (100)'!A1:A556,$C99,'XCT Master (100)'!B1:B556)</f>
        <v>0</v>
      </c>
      <c r="E99" s="112"/>
      <c r="F99" s="112"/>
      <c r="G99" s="112"/>
    </row>
    <row r="100" spans="1:7" ht="15" customHeight="1" x14ac:dyDescent="0.25">
      <c r="A100" s="123"/>
      <c r="B100" s="116"/>
      <c r="C100" s="130">
        <f t="shared" si="3"/>
        <v>0</v>
      </c>
      <c r="D100" s="131">
        <f>SUMIF('XCT Master (100)'!A1:A556,$C100,'XCT Master (100)'!B1:B556)</f>
        <v>0</v>
      </c>
      <c r="E100" s="112"/>
      <c r="F100" s="112"/>
      <c r="G100" s="112"/>
    </row>
  </sheetData>
  <pageMargins left="0.7" right="0.7" top="0.75" bottom="0.75" header="0.3" footer="0.3"/>
  <pageSetup orientation="portrait"/>
  <headerFooter>
    <oddFooter>&amp;C&amp;"Helvetica Neue,Regular"&amp;12&amp;K000000&amp;P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0"/>
  <sheetViews>
    <sheetView showGridLines="0" workbookViewId="0"/>
  </sheetViews>
  <sheetFormatPr defaultColWidth="8.85546875" defaultRowHeight="15" customHeight="1" x14ac:dyDescent="0.25"/>
  <cols>
    <col min="1" max="4" width="13.85546875" style="144" customWidth="1"/>
    <col min="5" max="5" width="8.85546875" style="144" customWidth="1"/>
    <col min="6" max="6" width="18.42578125" style="144" customWidth="1"/>
    <col min="7" max="256" width="8.85546875" style="144" customWidth="1"/>
  </cols>
  <sheetData>
    <row r="1" spans="1:7" ht="15" customHeight="1" x14ac:dyDescent="0.25">
      <c r="A1" s="103" t="s">
        <v>547</v>
      </c>
      <c r="B1" s="103" t="s">
        <v>585</v>
      </c>
      <c r="C1" s="104" t="s">
        <v>593</v>
      </c>
      <c r="D1" s="104" t="s">
        <v>594</v>
      </c>
      <c r="E1" s="105"/>
      <c r="F1" s="106" t="s">
        <v>595</v>
      </c>
      <c r="G1" s="107">
        <v>200</v>
      </c>
    </row>
    <row r="2" spans="1:7" ht="15" customHeight="1" x14ac:dyDescent="0.25">
      <c r="A2" s="108">
        <v>137</v>
      </c>
      <c r="B2" s="134">
        <v>130</v>
      </c>
      <c r="C2" s="135">
        <f t="shared" ref="C2:C33" si="0">B2/$G$1</f>
        <v>0.65</v>
      </c>
      <c r="D2" s="136">
        <f t="shared" ref="D2:D33" si="1">ROUND(100-(B2/$G$1*100),1)</f>
        <v>35</v>
      </c>
      <c r="E2" s="112"/>
      <c r="F2" s="113"/>
      <c r="G2" s="113"/>
    </row>
    <row r="3" spans="1:7" ht="15" customHeight="1" x14ac:dyDescent="0.25">
      <c r="A3" s="108">
        <v>136</v>
      </c>
      <c r="B3" s="134">
        <v>138</v>
      </c>
      <c r="C3" s="135">
        <f t="shared" si="0"/>
        <v>0.69</v>
      </c>
      <c r="D3" s="136">
        <f t="shared" si="1"/>
        <v>31</v>
      </c>
      <c r="E3" s="112"/>
      <c r="F3" s="112"/>
      <c r="G3" s="112"/>
    </row>
    <row r="4" spans="1:7" ht="15" customHeight="1" x14ac:dyDescent="0.25">
      <c r="A4" s="108">
        <v>138</v>
      </c>
      <c r="B4" s="134">
        <v>127.5</v>
      </c>
      <c r="C4" s="135">
        <f t="shared" si="0"/>
        <v>0.63749999999999996</v>
      </c>
      <c r="D4" s="136">
        <f t="shared" si="1"/>
        <v>36.299999999999997</v>
      </c>
      <c r="E4" s="112"/>
      <c r="F4" s="112"/>
      <c r="G4" s="112"/>
    </row>
    <row r="5" spans="1:7" ht="15" customHeight="1" x14ac:dyDescent="0.25">
      <c r="A5" s="108">
        <v>134</v>
      </c>
      <c r="B5" s="134">
        <v>134</v>
      </c>
      <c r="C5" s="135">
        <f t="shared" si="0"/>
        <v>0.67</v>
      </c>
      <c r="D5" s="136">
        <f t="shared" si="1"/>
        <v>33</v>
      </c>
      <c r="E5" s="112"/>
      <c r="F5" s="112"/>
      <c r="G5" s="112"/>
    </row>
    <row r="6" spans="1:7" ht="15" customHeight="1" x14ac:dyDescent="0.25">
      <c r="A6" s="108">
        <v>135</v>
      </c>
      <c r="B6" s="134">
        <v>131.5</v>
      </c>
      <c r="C6" s="135">
        <f t="shared" si="0"/>
        <v>0.65749999999999997</v>
      </c>
      <c r="D6" s="136">
        <f t="shared" si="1"/>
        <v>34.299999999999997</v>
      </c>
      <c r="E6" s="112"/>
      <c r="F6" s="112"/>
      <c r="G6" s="112"/>
    </row>
    <row r="7" spans="1:7" ht="15" customHeight="1" x14ac:dyDescent="0.25">
      <c r="A7" s="108">
        <v>166</v>
      </c>
      <c r="B7" s="134">
        <v>134</v>
      </c>
      <c r="C7" s="135">
        <f t="shared" si="0"/>
        <v>0.67</v>
      </c>
      <c r="D7" s="136">
        <f t="shared" si="1"/>
        <v>33</v>
      </c>
      <c r="E7" s="112"/>
      <c r="F7" s="112"/>
      <c r="G7" s="112"/>
    </row>
    <row r="8" spans="1:7" ht="15" customHeight="1" x14ac:dyDescent="0.25">
      <c r="A8" s="108">
        <v>162</v>
      </c>
      <c r="B8" s="134">
        <v>137</v>
      </c>
      <c r="C8" s="135">
        <f t="shared" si="0"/>
        <v>0.68500000000000005</v>
      </c>
      <c r="D8" s="136">
        <f t="shared" si="1"/>
        <v>31.5</v>
      </c>
      <c r="E8" s="112"/>
      <c r="F8" s="112"/>
      <c r="G8" s="112"/>
    </row>
    <row r="9" spans="1:7" ht="15" customHeight="1" x14ac:dyDescent="0.25">
      <c r="A9" s="108">
        <v>164</v>
      </c>
      <c r="B9" s="134">
        <v>130.5</v>
      </c>
      <c r="C9" s="135">
        <f t="shared" si="0"/>
        <v>0.65249999999999997</v>
      </c>
      <c r="D9" s="136">
        <f t="shared" si="1"/>
        <v>34.799999999999997</v>
      </c>
      <c r="E9" s="112"/>
      <c r="F9" s="112"/>
      <c r="G9" s="112"/>
    </row>
    <row r="10" spans="1:7" ht="15" customHeight="1" x14ac:dyDescent="0.25">
      <c r="A10" s="108">
        <v>163</v>
      </c>
      <c r="B10" s="134">
        <v>141</v>
      </c>
      <c r="C10" s="135">
        <f t="shared" si="0"/>
        <v>0.70499999999999996</v>
      </c>
      <c r="D10" s="136">
        <f t="shared" si="1"/>
        <v>29.5</v>
      </c>
      <c r="E10" s="112"/>
      <c r="F10" s="112"/>
      <c r="G10" s="112"/>
    </row>
    <row r="11" spans="1:7" ht="15" customHeight="1" x14ac:dyDescent="0.25">
      <c r="A11" s="108">
        <v>161</v>
      </c>
      <c r="B11" s="134">
        <v>136</v>
      </c>
      <c r="C11" s="135">
        <f t="shared" si="0"/>
        <v>0.68</v>
      </c>
      <c r="D11" s="136">
        <f t="shared" si="1"/>
        <v>32</v>
      </c>
      <c r="E11" s="112"/>
      <c r="F11" s="112"/>
      <c r="G11" s="112"/>
    </row>
    <row r="12" spans="1:7" ht="15" customHeight="1" x14ac:dyDescent="0.25">
      <c r="A12" s="108">
        <v>133</v>
      </c>
      <c r="B12" s="134">
        <v>132.5</v>
      </c>
      <c r="C12" s="135">
        <f t="shared" si="0"/>
        <v>0.66249999999999998</v>
      </c>
      <c r="D12" s="136">
        <f t="shared" si="1"/>
        <v>33.799999999999997</v>
      </c>
      <c r="E12" s="112"/>
      <c r="F12" s="112"/>
      <c r="G12" s="112"/>
    </row>
    <row r="13" spans="1:7" ht="15" customHeight="1" x14ac:dyDescent="0.25">
      <c r="A13" s="108">
        <v>132</v>
      </c>
      <c r="B13" s="134">
        <v>130</v>
      </c>
      <c r="C13" s="135">
        <f t="shared" si="0"/>
        <v>0.65</v>
      </c>
      <c r="D13" s="136">
        <f t="shared" si="1"/>
        <v>35</v>
      </c>
      <c r="E13" s="112"/>
      <c r="F13" s="112"/>
      <c r="G13" s="112"/>
    </row>
    <row r="14" spans="1:7" ht="15" customHeight="1" x14ac:dyDescent="0.25">
      <c r="A14" s="108">
        <v>131</v>
      </c>
      <c r="B14" s="134">
        <v>137.5</v>
      </c>
      <c r="C14" s="135">
        <f t="shared" si="0"/>
        <v>0.6875</v>
      </c>
      <c r="D14" s="136">
        <f t="shared" si="1"/>
        <v>31.3</v>
      </c>
      <c r="E14" s="112"/>
      <c r="F14" s="112"/>
      <c r="G14" s="112"/>
    </row>
    <row r="15" spans="1:7" ht="15" customHeight="1" x14ac:dyDescent="0.25">
      <c r="A15" s="108">
        <v>192</v>
      </c>
      <c r="B15" s="134">
        <v>125.5</v>
      </c>
      <c r="C15" s="135">
        <f t="shared" si="0"/>
        <v>0.62749999999999995</v>
      </c>
      <c r="D15" s="136">
        <f t="shared" si="1"/>
        <v>37.299999999999997</v>
      </c>
      <c r="E15" s="112"/>
      <c r="F15" s="112"/>
      <c r="G15" s="112"/>
    </row>
    <row r="16" spans="1:7" ht="15" customHeight="1" x14ac:dyDescent="0.25">
      <c r="A16" s="108">
        <v>191</v>
      </c>
      <c r="B16" s="134">
        <v>130</v>
      </c>
      <c r="C16" s="135">
        <f t="shared" si="0"/>
        <v>0.65</v>
      </c>
      <c r="D16" s="136">
        <f t="shared" si="1"/>
        <v>35</v>
      </c>
      <c r="E16" s="112"/>
      <c r="F16" s="112"/>
      <c r="G16" s="112"/>
    </row>
    <row r="17" spans="1:7" ht="15" customHeight="1" x14ac:dyDescent="0.25">
      <c r="A17" s="108">
        <v>193</v>
      </c>
      <c r="B17" s="134">
        <v>124</v>
      </c>
      <c r="C17" s="135">
        <f t="shared" si="0"/>
        <v>0.62</v>
      </c>
      <c r="D17" s="136">
        <f t="shared" si="1"/>
        <v>38</v>
      </c>
      <c r="E17" s="112"/>
      <c r="F17" s="112"/>
      <c r="G17" s="112"/>
    </row>
    <row r="18" spans="1:7" ht="15" customHeight="1" x14ac:dyDescent="0.25">
      <c r="A18" s="108">
        <v>177</v>
      </c>
      <c r="B18" s="134">
        <v>125</v>
      </c>
      <c r="C18" s="135">
        <f t="shared" si="0"/>
        <v>0.625</v>
      </c>
      <c r="D18" s="136">
        <f t="shared" si="1"/>
        <v>37.5</v>
      </c>
      <c r="E18" s="112"/>
      <c r="F18" s="112"/>
      <c r="G18" s="112"/>
    </row>
    <row r="19" spans="1:7" ht="15" customHeight="1" x14ac:dyDescent="0.25">
      <c r="A19" s="108">
        <v>179</v>
      </c>
      <c r="B19" s="134">
        <v>141</v>
      </c>
      <c r="C19" s="135">
        <f t="shared" si="0"/>
        <v>0.70499999999999996</v>
      </c>
      <c r="D19" s="136">
        <f t="shared" si="1"/>
        <v>29.5</v>
      </c>
      <c r="E19" s="112"/>
      <c r="F19" s="112"/>
      <c r="G19" s="112"/>
    </row>
    <row r="20" spans="1:7" ht="15" customHeight="1" x14ac:dyDescent="0.25">
      <c r="A20" s="108">
        <v>176</v>
      </c>
      <c r="B20" s="134">
        <v>123</v>
      </c>
      <c r="C20" s="135">
        <f t="shared" si="0"/>
        <v>0.61499999999999999</v>
      </c>
      <c r="D20" s="136">
        <f t="shared" si="1"/>
        <v>38.5</v>
      </c>
      <c r="E20" s="112"/>
      <c r="F20" s="112"/>
      <c r="G20" s="112"/>
    </row>
    <row r="21" spans="1:7" ht="15" customHeight="1" x14ac:dyDescent="0.25">
      <c r="A21" s="108">
        <v>175</v>
      </c>
      <c r="B21" s="134">
        <v>128.5</v>
      </c>
      <c r="C21" s="135">
        <f t="shared" si="0"/>
        <v>0.64249999999999996</v>
      </c>
      <c r="D21" s="136">
        <f t="shared" si="1"/>
        <v>35.799999999999997</v>
      </c>
      <c r="E21" s="112"/>
      <c r="F21" s="112"/>
      <c r="G21" s="112"/>
    </row>
    <row r="22" spans="1:7" ht="15" customHeight="1" x14ac:dyDescent="0.25">
      <c r="A22" s="108">
        <v>172</v>
      </c>
      <c r="B22" s="134">
        <v>127.5</v>
      </c>
      <c r="C22" s="135">
        <f t="shared" si="0"/>
        <v>0.63749999999999996</v>
      </c>
      <c r="D22" s="136">
        <f t="shared" si="1"/>
        <v>36.299999999999997</v>
      </c>
      <c r="E22" s="112"/>
      <c r="F22" s="112"/>
      <c r="G22" s="112"/>
    </row>
    <row r="23" spans="1:7" ht="15" customHeight="1" x14ac:dyDescent="0.25">
      <c r="A23" s="108">
        <v>171</v>
      </c>
      <c r="B23" s="134">
        <v>130.5</v>
      </c>
      <c r="C23" s="135">
        <f t="shared" si="0"/>
        <v>0.65249999999999997</v>
      </c>
      <c r="D23" s="136">
        <f t="shared" si="1"/>
        <v>34.799999999999997</v>
      </c>
      <c r="E23" s="112"/>
      <c r="F23" s="112"/>
      <c r="G23" s="112"/>
    </row>
    <row r="24" spans="1:7" ht="15" customHeight="1" x14ac:dyDescent="0.25">
      <c r="A24" s="108">
        <v>143</v>
      </c>
      <c r="B24" s="134">
        <v>134</v>
      </c>
      <c r="C24" s="135">
        <f t="shared" si="0"/>
        <v>0.67</v>
      </c>
      <c r="D24" s="136">
        <f t="shared" si="1"/>
        <v>33</v>
      </c>
      <c r="E24" s="112"/>
      <c r="F24" s="112"/>
      <c r="G24" s="112"/>
    </row>
    <row r="25" spans="1:7" ht="15" customHeight="1" x14ac:dyDescent="0.25">
      <c r="A25" s="108">
        <v>144</v>
      </c>
      <c r="B25" s="134">
        <v>119</v>
      </c>
      <c r="C25" s="135">
        <f t="shared" si="0"/>
        <v>0.59499999999999997</v>
      </c>
      <c r="D25" s="136">
        <f t="shared" si="1"/>
        <v>40.5</v>
      </c>
      <c r="E25" s="112"/>
      <c r="F25" s="112"/>
      <c r="G25" s="112"/>
    </row>
    <row r="26" spans="1:7" ht="15" customHeight="1" x14ac:dyDescent="0.25">
      <c r="A26" s="108">
        <v>145</v>
      </c>
      <c r="B26" s="134">
        <v>129.5</v>
      </c>
      <c r="C26" s="135">
        <f t="shared" si="0"/>
        <v>0.64749999999999996</v>
      </c>
      <c r="D26" s="136">
        <f t="shared" si="1"/>
        <v>35.299999999999997</v>
      </c>
      <c r="E26" s="112"/>
      <c r="F26" s="112"/>
      <c r="G26" s="112"/>
    </row>
    <row r="27" spans="1:7" ht="15" customHeight="1" x14ac:dyDescent="0.25">
      <c r="A27" s="108">
        <v>139</v>
      </c>
      <c r="B27" s="134">
        <v>112.5</v>
      </c>
      <c r="C27" s="135">
        <f t="shared" si="0"/>
        <v>0.5625</v>
      </c>
      <c r="D27" s="136">
        <f t="shared" si="1"/>
        <v>43.8</v>
      </c>
      <c r="E27" s="112"/>
      <c r="F27" s="112"/>
      <c r="G27" s="112"/>
    </row>
    <row r="28" spans="1:7" ht="15" customHeight="1" x14ac:dyDescent="0.25">
      <c r="A28" s="108">
        <v>169</v>
      </c>
      <c r="B28" s="134">
        <v>131</v>
      </c>
      <c r="C28" s="135">
        <f t="shared" si="0"/>
        <v>0.65500000000000003</v>
      </c>
      <c r="D28" s="136">
        <f t="shared" si="1"/>
        <v>34.5</v>
      </c>
      <c r="E28" s="112"/>
      <c r="F28" s="112"/>
      <c r="G28" s="112"/>
    </row>
    <row r="29" spans="1:7" ht="15" customHeight="1" x14ac:dyDescent="0.25">
      <c r="A29" s="108">
        <v>141</v>
      </c>
      <c r="B29" s="134">
        <v>123</v>
      </c>
      <c r="C29" s="135">
        <f t="shared" si="0"/>
        <v>0.61499999999999999</v>
      </c>
      <c r="D29" s="136">
        <f t="shared" si="1"/>
        <v>38.5</v>
      </c>
      <c r="E29" s="112"/>
      <c r="F29" s="112"/>
      <c r="G29" s="112"/>
    </row>
    <row r="30" spans="1:7" ht="15" customHeight="1" x14ac:dyDescent="0.25">
      <c r="A30" s="108">
        <v>142</v>
      </c>
      <c r="B30" s="134">
        <v>138</v>
      </c>
      <c r="C30" s="135">
        <f t="shared" si="0"/>
        <v>0.69</v>
      </c>
      <c r="D30" s="136">
        <f t="shared" si="1"/>
        <v>31</v>
      </c>
      <c r="E30" s="112"/>
      <c r="F30" s="112"/>
      <c r="G30" s="112"/>
    </row>
    <row r="31" spans="1:7" ht="15" customHeight="1" x14ac:dyDescent="0.25">
      <c r="A31" s="108">
        <v>140</v>
      </c>
      <c r="B31" s="134">
        <v>111.5</v>
      </c>
      <c r="C31" s="135">
        <f t="shared" si="0"/>
        <v>0.5575</v>
      </c>
      <c r="D31" s="136">
        <f t="shared" si="1"/>
        <v>44.3</v>
      </c>
      <c r="E31" s="112"/>
      <c r="F31" s="112"/>
      <c r="G31" s="112"/>
    </row>
    <row r="32" spans="1:7" ht="15" customHeight="1" x14ac:dyDescent="0.25">
      <c r="A32" s="108">
        <v>165</v>
      </c>
      <c r="B32" s="134">
        <v>127</v>
      </c>
      <c r="C32" s="135">
        <f t="shared" si="0"/>
        <v>0.63500000000000001</v>
      </c>
      <c r="D32" s="136">
        <f t="shared" si="1"/>
        <v>36.5</v>
      </c>
      <c r="E32" s="112"/>
      <c r="F32" s="112"/>
      <c r="G32" s="112"/>
    </row>
    <row r="33" spans="1:7" ht="15" customHeight="1" x14ac:dyDescent="0.25">
      <c r="A33" s="108">
        <v>195</v>
      </c>
      <c r="B33" s="134">
        <v>140.5</v>
      </c>
      <c r="C33" s="135">
        <f t="shared" si="0"/>
        <v>0.70250000000000001</v>
      </c>
      <c r="D33" s="136">
        <f t="shared" si="1"/>
        <v>29.8</v>
      </c>
      <c r="E33" s="112"/>
      <c r="F33" s="112"/>
      <c r="G33" s="112"/>
    </row>
    <row r="34" spans="1:7" ht="15" customHeight="1" x14ac:dyDescent="0.25">
      <c r="A34" s="108">
        <v>149</v>
      </c>
      <c r="B34" s="134">
        <v>136.5</v>
      </c>
      <c r="C34" s="135">
        <f t="shared" ref="C34:C65" si="2">B34/$G$1</f>
        <v>0.6825</v>
      </c>
      <c r="D34" s="136">
        <f t="shared" ref="D34:D65" si="3">ROUND(100-(B34/$G$1*100),1)</f>
        <v>31.8</v>
      </c>
      <c r="E34" s="112"/>
      <c r="F34" s="112"/>
      <c r="G34" s="112"/>
    </row>
    <row r="35" spans="1:7" ht="15" customHeight="1" x14ac:dyDescent="0.25">
      <c r="A35" s="108">
        <v>148</v>
      </c>
      <c r="B35" s="134">
        <v>127.5</v>
      </c>
      <c r="C35" s="135">
        <f t="shared" si="2"/>
        <v>0.63749999999999996</v>
      </c>
      <c r="D35" s="136">
        <f t="shared" si="3"/>
        <v>36.299999999999997</v>
      </c>
      <c r="E35" s="112"/>
      <c r="F35" s="112"/>
      <c r="G35" s="112"/>
    </row>
    <row r="36" spans="1:7" ht="15" customHeight="1" x14ac:dyDescent="0.25">
      <c r="A36" s="108">
        <v>180</v>
      </c>
      <c r="B36" s="134">
        <v>128</v>
      </c>
      <c r="C36" s="135">
        <f t="shared" si="2"/>
        <v>0.64</v>
      </c>
      <c r="D36" s="136">
        <f t="shared" si="3"/>
        <v>36</v>
      </c>
      <c r="E36" s="112"/>
      <c r="F36" s="112"/>
      <c r="G36" s="112"/>
    </row>
    <row r="37" spans="1:7" ht="15" customHeight="1" x14ac:dyDescent="0.25">
      <c r="A37" s="108">
        <v>167</v>
      </c>
      <c r="B37" s="134">
        <v>130</v>
      </c>
      <c r="C37" s="135">
        <f t="shared" si="2"/>
        <v>0.65</v>
      </c>
      <c r="D37" s="136">
        <f t="shared" si="3"/>
        <v>35</v>
      </c>
      <c r="E37" s="112"/>
      <c r="F37" s="112"/>
      <c r="G37" s="112"/>
    </row>
    <row r="38" spans="1:7" ht="15" customHeight="1" x14ac:dyDescent="0.25">
      <c r="A38" s="108">
        <v>168</v>
      </c>
      <c r="B38" s="134">
        <v>138</v>
      </c>
      <c r="C38" s="135">
        <f t="shared" si="2"/>
        <v>0.69</v>
      </c>
      <c r="D38" s="136">
        <f t="shared" si="3"/>
        <v>31</v>
      </c>
      <c r="E38" s="112"/>
      <c r="F38" s="112"/>
      <c r="G38" s="112"/>
    </row>
    <row r="39" spans="1:7" ht="15" customHeight="1" x14ac:dyDescent="0.25">
      <c r="A39" s="108">
        <v>170</v>
      </c>
      <c r="B39" s="134">
        <v>137.5</v>
      </c>
      <c r="C39" s="135">
        <f t="shared" si="2"/>
        <v>0.6875</v>
      </c>
      <c r="D39" s="136">
        <f t="shared" si="3"/>
        <v>31.3</v>
      </c>
      <c r="E39" s="112"/>
      <c r="F39" s="112"/>
      <c r="G39" s="112"/>
    </row>
    <row r="40" spans="1:7" ht="15" customHeight="1" x14ac:dyDescent="0.25">
      <c r="A40" s="108">
        <v>184</v>
      </c>
      <c r="B40" s="134">
        <v>137.5</v>
      </c>
      <c r="C40" s="135">
        <f t="shared" si="2"/>
        <v>0.6875</v>
      </c>
      <c r="D40" s="136">
        <f t="shared" si="3"/>
        <v>31.3</v>
      </c>
      <c r="E40" s="112"/>
      <c r="F40" s="112"/>
      <c r="G40" s="112"/>
    </row>
    <row r="41" spans="1:7" ht="15" customHeight="1" x14ac:dyDescent="0.25">
      <c r="A41" s="108">
        <v>183</v>
      </c>
      <c r="B41" s="134">
        <v>130.5</v>
      </c>
      <c r="C41" s="135">
        <f t="shared" si="2"/>
        <v>0.65249999999999997</v>
      </c>
      <c r="D41" s="136">
        <f t="shared" si="3"/>
        <v>34.799999999999997</v>
      </c>
      <c r="E41" s="112"/>
      <c r="F41" s="112"/>
      <c r="G41" s="112"/>
    </row>
    <row r="42" spans="1:7" ht="15" customHeight="1" x14ac:dyDescent="0.25">
      <c r="A42" s="108">
        <v>182</v>
      </c>
      <c r="B42" s="134">
        <v>130</v>
      </c>
      <c r="C42" s="135">
        <f t="shared" si="2"/>
        <v>0.65</v>
      </c>
      <c r="D42" s="136">
        <f t="shared" si="3"/>
        <v>35</v>
      </c>
      <c r="E42" s="112"/>
      <c r="F42" s="112"/>
      <c r="G42" s="112"/>
    </row>
    <row r="43" spans="1:7" ht="15" customHeight="1" x14ac:dyDescent="0.25">
      <c r="A43" s="108">
        <v>181</v>
      </c>
      <c r="B43" s="134">
        <v>132.5</v>
      </c>
      <c r="C43" s="135">
        <f t="shared" si="2"/>
        <v>0.66249999999999998</v>
      </c>
      <c r="D43" s="136">
        <f t="shared" si="3"/>
        <v>33.799999999999997</v>
      </c>
      <c r="E43" s="112"/>
      <c r="F43" s="112"/>
      <c r="G43" s="112"/>
    </row>
    <row r="44" spans="1:7" ht="15" customHeight="1" x14ac:dyDescent="0.25">
      <c r="A44" s="108">
        <v>154</v>
      </c>
      <c r="B44" s="134">
        <v>127</v>
      </c>
      <c r="C44" s="135">
        <f t="shared" si="2"/>
        <v>0.63500000000000001</v>
      </c>
      <c r="D44" s="136">
        <f t="shared" si="3"/>
        <v>36.5</v>
      </c>
      <c r="E44" s="112"/>
      <c r="F44" s="112"/>
      <c r="G44" s="112"/>
    </row>
    <row r="45" spans="1:7" ht="15" customHeight="1" x14ac:dyDescent="0.25">
      <c r="A45" s="108">
        <v>153</v>
      </c>
      <c r="B45" s="134">
        <v>143.5</v>
      </c>
      <c r="C45" s="135">
        <f t="shared" si="2"/>
        <v>0.71750000000000003</v>
      </c>
      <c r="D45" s="136">
        <f t="shared" si="3"/>
        <v>28.3</v>
      </c>
      <c r="E45" s="112"/>
      <c r="F45" s="112"/>
      <c r="G45" s="112"/>
    </row>
    <row r="46" spans="1:7" ht="15" customHeight="1" x14ac:dyDescent="0.25">
      <c r="A46" s="108">
        <v>152</v>
      </c>
      <c r="B46" s="134">
        <v>133</v>
      </c>
      <c r="C46" s="135">
        <f t="shared" si="2"/>
        <v>0.66500000000000004</v>
      </c>
      <c r="D46" s="136">
        <f t="shared" si="3"/>
        <v>33.5</v>
      </c>
      <c r="E46" s="112"/>
      <c r="F46" s="112"/>
      <c r="G46" s="112"/>
    </row>
    <row r="47" spans="1:7" ht="15" customHeight="1" x14ac:dyDescent="0.25">
      <c r="A47" s="108">
        <v>155</v>
      </c>
      <c r="B47" s="134">
        <v>120</v>
      </c>
      <c r="C47" s="135">
        <f t="shared" si="2"/>
        <v>0.6</v>
      </c>
      <c r="D47" s="136">
        <f t="shared" si="3"/>
        <v>40</v>
      </c>
      <c r="E47" s="112"/>
      <c r="F47" s="112"/>
      <c r="G47" s="112"/>
    </row>
    <row r="48" spans="1:7" ht="15" customHeight="1" x14ac:dyDescent="0.25">
      <c r="A48" s="108">
        <v>203</v>
      </c>
      <c r="B48" s="134">
        <v>136</v>
      </c>
      <c r="C48" s="135">
        <f t="shared" si="2"/>
        <v>0.68</v>
      </c>
      <c r="D48" s="136">
        <f t="shared" si="3"/>
        <v>32</v>
      </c>
      <c r="E48" s="112"/>
      <c r="F48" s="112"/>
      <c r="G48" s="112"/>
    </row>
    <row r="49" spans="1:7" ht="15" customHeight="1" x14ac:dyDescent="0.25">
      <c r="A49" s="108">
        <v>156</v>
      </c>
      <c r="B49" s="134">
        <v>132</v>
      </c>
      <c r="C49" s="135">
        <f t="shared" si="2"/>
        <v>0.66</v>
      </c>
      <c r="D49" s="136">
        <f t="shared" si="3"/>
        <v>34</v>
      </c>
      <c r="E49" s="112"/>
      <c r="F49" s="112"/>
      <c r="G49" s="112"/>
    </row>
    <row r="50" spans="1:7" ht="15" customHeight="1" x14ac:dyDescent="0.25">
      <c r="A50" s="108">
        <v>150</v>
      </c>
      <c r="B50" s="134">
        <v>143.5</v>
      </c>
      <c r="C50" s="135">
        <f t="shared" si="2"/>
        <v>0.71750000000000003</v>
      </c>
      <c r="D50" s="136">
        <f t="shared" si="3"/>
        <v>28.3</v>
      </c>
      <c r="E50" s="112"/>
      <c r="F50" s="112"/>
      <c r="G50" s="112"/>
    </row>
    <row r="51" spans="1:7" ht="15" customHeight="1" x14ac:dyDescent="0.25">
      <c r="A51" s="108">
        <v>157</v>
      </c>
      <c r="B51" s="134">
        <v>135.5</v>
      </c>
      <c r="C51" s="135">
        <f t="shared" si="2"/>
        <v>0.67749999999999999</v>
      </c>
      <c r="D51" s="136">
        <f t="shared" si="3"/>
        <v>32.299999999999997</v>
      </c>
      <c r="E51" s="112"/>
      <c r="F51" s="112"/>
      <c r="G51" s="112"/>
    </row>
    <row r="52" spans="1:7" ht="15" customHeight="1" x14ac:dyDescent="0.25">
      <c r="A52" s="108">
        <v>151</v>
      </c>
      <c r="B52" s="134">
        <v>131.5</v>
      </c>
      <c r="C52" s="135">
        <f t="shared" si="2"/>
        <v>0.65749999999999997</v>
      </c>
      <c r="D52" s="136">
        <f t="shared" si="3"/>
        <v>34.299999999999997</v>
      </c>
      <c r="E52" s="112"/>
      <c r="F52" s="112"/>
      <c r="G52" s="112"/>
    </row>
    <row r="53" spans="1:7" ht="15" customHeight="1" x14ac:dyDescent="0.25">
      <c r="A53" s="108">
        <v>158</v>
      </c>
      <c r="B53" s="134">
        <v>117</v>
      </c>
      <c r="C53" s="135">
        <f t="shared" si="2"/>
        <v>0.58499999999999996</v>
      </c>
      <c r="D53" s="136">
        <f t="shared" si="3"/>
        <v>41.5</v>
      </c>
      <c r="E53" s="112"/>
      <c r="F53" s="112"/>
      <c r="G53" s="112"/>
    </row>
    <row r="54" spans="1:7" ht="15" customHeight="1" x14ac:dyDescent="0.25">
      <c r="A54" s="108">
        <v>196</v>
      </c>
      <c r="B54" s="134">
        <v>133</v>
      </c>
      <c r="C54" s="135">
        <f t="shared" si="2"/>
        <v>0.66500000000000004</v>
      </c>
      <c r="D54" s="136">
        <f t="shared" si="3"/>
        <v>33.5</v>
      </c>
      <c r="E54" s="112"/>
      <c r="F54" s="112"/>
      <c r="G54" s="112"/>
    </row>
    <row r="55" spans="1:7" ht="15" customHeight="1" x14ac:dyDescent="0.25">
      <c r="A55" s="108">
        <v>197</v>
      </c>
      <c r="B55" s="134">
        <v>138</v>
      </c>
      <c r="C55" s="135">
        <f t="shared" si="2"/>
        <v>0.69</v>
      </c>
      <c r="D55" s="136">
        <f t="shared" si="3"/>
        <v>31</v>
      </c>
      <c r="E55" s="112"/>
      <c r="F55" s="112"/>
      <c r="G55" s="112"/>
    </row>
    <row r="56" spans="1:7" ht="15" customHeight="1" x14ac:dyDescent="0.25">
      <c r="A56" s="108">
        <v>198</v>
      </c>
      <c r="B56" s="134">
        <v>114</v>
      </c>
      <c r="C56" s="135">
        <f t="shared" si="2"/>
        <v>0.56999999999999995</v>
      </c>
      <c r="D56" s="136">
        <f t="shared" si="3"/>
        <v>43</v>
      </c>
      <c r="E56" s="112"/>
      <c r="F56" s="112"/>
      <c r="G56" s="112"/>
    </row>
    <row r="57" spans="1:7" ht="15" customHeight="1" x14ac:dyDescent="0.25">
      <c r="A57" s="108">
        <v>202</v>
      </c>
      <c r="B57" s="134">
        <v>125</v>
      </c>
      <c r="C57" s="135">
        <f t="shared" si="2"/>
        <v>0.625</v>
      </c>
      <c r="D57" s="136">
        <f t="shared" si="3"/>
        <v>37.5</v>
      </c>
      <c r="E57" s="112"/>
      <c r="F57" s="112"/>
      <c r="G57" s="112"/>
    </row>
    <row r="58" spans="1:7" ht="15" customHeight="1" x14ac:dyDescent="0.25">
      <c r="A58" s="108">
        <v>201</v>
      </c>
      <c r="B58" s="134">
        <v>141</v>
      </c>
      <c r="C58" s="135">
        <f t="shared" si="2"/>
        <v>0.70499999999999996</v>
      </c>
      <c r="D58" s="136">
        <f t="shared" si="3"/>
        <v>29.5</v>
      </c>
      <c r="E58" s="112"/>
      <c r="F58" s="112"/>
      <c r="G58" s="112"/>
    </row>
    <row r="59" spans="1:7" ht="15" customHeight="1" x14ac:dyDescent="0.25">
      <c r="A59" s="108">
        <v>199</v>
      </c>
      <c r="B59" s="134">
        <v>130</v>
      </c>
      <c r="C59" s="135">
        <f t="shared" si="2"/>
        <v>0.65</v>
      </c>
      <c r="D59" s="136">
        <f t="shared" si="3"/>
        <v>35</v>
      </c>
      <c r="E59" s="112"/>
      <c r="F59" s="112"/>
      <c r="G59" s="112"/>
    </row>
    <row r="60" spans="1:7" ht="15" customHeight="1" x14ac:dyDescent="0.25">
      <c r="A60" s="114"/>
      <c r="B60" s="134"/>
      <c r="C60" s="135">
        <f t="shared" si="2"/>
        <v>0</v>
      </c>
      <c r="D60" s="136">
        <f t="shared" si="3"/>
        <v>100</v>
      </c>
      <c r="E60" s="112"/>
      <c r="F60" s="112"/>
      <c r="G60" s="112"/>
    </row>
    <row r="61" spans="1:7" ht="15" customHeight="1" x14ac:dyDescent="0.25">
      <c r="A61" s="114"/>
      <c r="B61" s="134"/>
      <c r="C61" s="135">
        <f t="shared" si="2"/>
        <v>0</v>
      </c>
      <c r="D61" s="136">
        <f t="shared" si="3"/>
        <v>100</v>
      </c>
      <c r="E61" s="112"/>
      <c r="F61" s="112"/>
      <c r="G61" s="112"/>
    </row>
    <row r="62" spans="1:7" ht="15" customHeight="1" x14ac:dyDescent="0.25">
      <c r="A62" s="114"/>
      <c r="B62" s="134"/>
      <c r="C62" s="135">
        <f t="shared" si="2"/>
        <v>0</v>
      </c>
      <c r="D62" s="136">
        <f t="shared" si="3"/>
        <v>100</v>
      </c>
      <c r="E62" s="112"/>
      <c r="F62" s="112"/>
      <c r="G62" s="112"/>
    </row>
    <row r="63" spans="1:7" ht="15" customHeight="1" x14ac:dyDescent="0.25">
      <c r="A63" s="114"/>
      <c r="B63" s="134"/>
      <c r="C63" s="135">
        <f t="shared" si="2"/>
        <v>0</v>
      </c>
      <c r="D63" s="136">
        <f t="shared" si="3"/>
        <v>100</v>
      </c>
      <c r="E63" s="112"/>
      <c r="F63" s="112"/>
      <c r="G63" s="112"/>
    </row>
    <row r="64" spans="1:7" ht="15" customHeight="1" x14ac:dyDescent="0.25">
      <c r="A64" s="114"/>
      <c r="B64" s="134"/>
      <c r="C64" s="135">
        <f t="shared" si="2"/>
        <v>0</v>
      </c>
      <c r="D64" s="136">
        <f t="shared" si="3"/>
        <v>100</v>
      </c>
      <c r="E64" s="112"/>
      <c r="F64" s="112"/>
      <c r="G64" s="112"/>
    </row>
    <row r="65" spans="1:7" ht="15" customHeight="1" x14ac:dyDescent="0.25">
      <c r="A65" s="114"/>
      <c r="B65" s="134"/>
      <c r="C65" s="135">
        <f t="shared" si="2"/>
        <v>0</v>
      </c>
      <c r="D65" s="136">
        <f t="shared" si="3"/>
        <v>100</v>
      </c>
      <c r="E65" s="112"/>
      <c r="F65" s="112"/>
      <c r="G65" s="112"/>
    </row>
    <row r="66" spans="1:7" ht="15" customHeight="1" x14ac:dyDescent="0.25">
      <c r="A66" s="114"/>
      <c r="B66" s="134"/>
      <c r="C66" s="135">
        <f t="shared" ref="C66:C97" si="4">B66/$G$1</f>
        <v>0</v>
      </c>
      <c r="D66" s="136">
        <f t="shared" ref="D66:D97" si="5">ROUND(100-(B66/$G$1*100),1)</f>
        <v>100</v>
      </c>
      <c r="E66" s="112"/>
      <c r="F66" s="112"/>
      <c r="G66" s="112"/>
    </row>
    <row r="67" spans="1:7" ht="15" customHeight="1" x14ac:dyDescent="0.25">
      <c r="A67" s="114"/>
      <c r="B67" s="134"/>
      <c r="C67" s="135">
        <f t="shared" si="4"/>
        <v>0</v>
      </c>
      <c r="D67" s="136">
        <f t="shared" si="5"/>
        <v>100</v>
      </c>
      <c r="E67" s="112"/>
      <c r="F67" s="112"/>
      <c r="G67" s="112"/>
    </row>
    <row r="68" spans="1:7" ht="15" customHeight="1" x14ac:dyDescent="0.25">
      <c r="A68" s="114"/>
      <c r="B68" s="134"/>
      <c r="C68" s="135">
        <f t="shared" si="4"/>
        <v>0</v>
      </c>
      <c r="D68" s="136">
        <f t="shared" si="5"/>
        <v>100</v>
      </c>
      <c r="E68" s="112"/>
      <c r="F68" s="112"/>
      <c r="G68" s="112"/>
    </row>
    <row r="69" spans="1:7" ht="15" customHeight="1" x14ac:dyDescent="0.25">
      <c r="A69" s="114"/>
      <c r="B69" s="134"/>
      <c r="C69" s="135">
        <f t="shared" si="4"/>
        <v>0</v>
      </c>
      <c r="D69" s="136">
        <f t="shared" si="5"/>
        <v>100</v>
      </c>
      <c r="E69" s="112"/>
      <c r="F69" s="112"/>
      <c r="G69" s="112"/>
    </row>
    <row r="70" spans="1:7" ht="15" customHeight="1" x14ac:dyDescent="0.25">
      <c r="A70" s="114"/>
      <c r="B70" s="134"/>
      <c r="C70" s="135">
        <f t="shared" si="4"/>
        <v>0</v>
      </c>
      <c r="D70" s="136">
        <f t="shared" si="5"/>
        <v>100</v>
      </c>
      <c r="E70" s="112"/>
      <c r="F70" s="112"/>
      <c r="G70" s="112"/>
    </row>
    <row r="71" spans="1:7" ht="15" customHeight="1" x14ac:dyDescent="0.25">
      <c r="A71" s="114"/>
      <c r="B71" s="134"/>
      <c r="C71" s="135">
        <f t="shared" si="4"/>
        <v>0</v>
      </c>
      <c r="D71" s="136">
        <f t="shared" si="5"/>
        <v>100</v>
      </c>
      <c r="E71" s="112"/>
      <c r="F71" s="112"/>
      <c r="G71" s="112"/>
    </row>
    <row r="72" spans="1:7" ht="15" customHeight="1" x14ac:dyDescent="0.25">
      <c r="A72" s="114"/>
      <c r="B72" s="134"/>
      <c r="C72" s="135">
        <f t="shared" si="4"/>
        <v>0</v>
      </c>
      <c r="D72" s="136">
        <f t="shared" si="5"/>
        <v>100</v>
      </c>
      <c r="E72" s="112"/>
      <c r="F72" s="112"/>
      <c r="G72" s="112"/>
    </row>
    <row r="73" spans="1:7" ht="15" customHeight="1" x14ac:dyDescent="0.25">
      <c r="A73" s="114"/>
      <c r="B73" s="134"/>
      <c r="C73" s="135">
        <f t="shared" si="4"/>
        <v>0</v>
      </c>
      <c r="D73" s="136">
        <f t="shared" si="5"/>
        <v>100</v>
      </c>
      <c r="E73" s="112"/>
      <c r="F73" s="112"/>
      <c r="G73" s="112"/>
    </row>
    <row r="74" spans="1:7" ht="15" customHeight="1" x14ac:dyDescent="0.25">
      <c r="A74" s="114"/>
      <c r="B74" s="134"/>
      <c r="C74" s="135">
        <f t="shared" si="4"/>
        <v>0</v>
      </c>
      <c r="D74" s="136">
        <f t="shared" si="5"/>
        <v>100</v>
      </c>
      <c r="E74" s="112"/>
      <c r="F74" s="112"/>
      <c r="G74" s="112"/>
    </row>
    <row r="75" spans="1:7" ht="15" customHeight="1" x14ac:dyDescent="0.25">
      <c r="A75" s="114"/>
      <c r="B75" s="134"/>
      <c r="C75" s="135">
        <f t="shared" si="4"/>
        <v>0</v>
      </c>
      <c r="D75" s="136">
        <f t="shared" si="5"/>
        <v>100</v>
      </c>
      <c r="E75" s="112"/>
      <c r="F75" s="112"/>
      <c r="G75" s="112"/>
    </row>
    <row r="76" spans="1:7" ht="15" customHeight="1" x14ac:dyDescent="0.25">
      <c r="A76" s="114"/>
      <c r="B76" s="134"/>
      <c r="C76" s="135">
        <f t="shared" si="4"/>
        <v>0</v>
      </c>
      <c r="D76" s="136">
        <f t="shared" si="5"/>
        <v>100</v>
      </c>
      <c r="E76" s="112"/>
      <c r="F76" s="112"/>
      <c r="G76" s="112"/>
    </row>
    <row r="77" spans="1:7" ht="15" customHeight="1" x14ac:dyDescent="0.25">
      <c r="A77" s="114"/>
      <c r="B77" s="134"/>
      <c r="C77" s="135">
        <f t="shared" si="4"/>
        <v>0</v>
      </c>
      <c r="D77" s="136">
        <f t="shared" si="5"/>
        <v>100</v>
      </c>
      <c r="E77" s="112"/>
      <c r="F77" s="112"/>
      <c r="G77" s="112"/>
    </row>
    <row r="78" spans="1:7" ht="15" customHeight="1" x14ac:dyDescent="0.25">
      <c r="A78" s="114"/>
      <c r="B78" s="134"/>
      <c r="C78" s="135">
        <f t="shared" si="4"/>
        <v>0</v>
      </c>
      <c r="D78" s="136">
        <f t="shared" si="5"/>
        <v>100</v>
      </c>
      <c r="E78" s="112"/>
      <c r="F78" s="112"/>
      <c r="G78" s="112"/>
    </row>
    <row r="79" spans="1:7" ht="15" customHeight="1" x14ac:dyDescent="0.25">
      <c r="A79" s="114"/>
      <c r="B79" s="134"/>
      <c r="C79" s="135">
        <f t="shared" si="4"/>
        <v>0</v>
      </c>
      <c r="D79" s="136">
        <f t="shared" si="5"/>
        <v>100</v>
      </c>
      <c r="E79" s="112"/>
      <c r="F79" s="112"/>
      <c r="G79" s="112"/>
    </row>
    <row r="80" spans="1:7" ht="15" customHeight="1" x14ac:dyDescent="0.25">
      <c r="A80" s="114"/>
      <c r="B80" s="134"/>
      <c r="C80" s="135">
        <f t="shared" si="4"/>
        <v>0</v>
      </c>
      <c r="D80" s="136">
        <f t="shared" si="5"/>
        <v>100</v>
      </c>
      <c r="E80" s="112"/>
      <c r="F80" s="112"/>
      <c r="G80" s="112"/>
    </row>
    <row r="81" spans="1:7" ht="15" customHeight="1" x14ac:dyDescent="0.25">
      <c r="A81" s="114"/>
      <c r="B81" s="134"/>
      <c r="C81" s="135">
        <f t="shared" si="4"/>
        <v>0</v>
      </c>
      <c r="D81" s="136">
        <f t="shared" si="5"/>
        <v>100</v>
      </c>
      <c r="E81" s="112"/>
      <c r="F81" s="112"/>
      <c r="G81" s="112"/>
    </row>
    <row r="82" spans="1:7" ht="15" customHeight="1" x14ac:dyDescent="0.25">
      <c r="A82" s="114"/>
      <c r="B82" s="134"/>
      <c r="C82" s="135">
        <f t="shared" si="4"/>
        <v>0</v>
      </c>
      <c r="D82" s="136">
        <f t="shared" si="5"/>
        <v>100</v>
      </c>
      <c r="E82" s="112"/>
      <c r="F82" s="112"/>
      <c r="G82" s="112"/>
    </row>
    <row r="83" spans="1:7" ht="15" customHeight="1" x14ac:dyDescent="0.25">
      <c r="A83" s="114"/>
      <c r="B83" s="134"/>
      <c r="C83" s="135">
        <f t="shared" si="4"/>
        <v>0</v>
      </c>
      <c r="D83" s="136">
        <f t="shared" si="5"/>
        <v>100</v>
      </c>
      <c r="E83" s="112"/>
      <c r="F83" s="112"/>
      <c r="G83" s="112"/>
    </row>
    <row r="84" spans="1:7" ht="15" customHeight="1" x14ac:dyDescent="0.25">
      <c r="A84" s="114"/>
      <c r="B84" s="134"/>
      <c r="C84" s="135">
        <f t="shared" si="4"/>
        <v>0</v>
      </c>
      <c r="D84" s="136">
        <f t="shared" si="5"/>
        <v>100</v>
      </c>
      <c r="E84" s="112"/>
      <c r="F84" s="112"/>
      <c r="G84" s="112"/>
    </row>
    <row r="85" spans="1:7" ht="15" customHeight="1" x14ac:dyDescent="0.25">
      <c r="A85" s="114"/>
      <c r="B85" s="134"/>
      <c r="C85" s="135">
        <f t="shared" si="4"/>
        <v>0</v>
      </c>
      <c r="D85" s="136">
        <f t="shared" si="5"/>
        <v>100</v>
      </c>
      <c r="E85" s="112"/>
      <c r="F85" s="112"/>
      <c r="G85" s="112"/>
    </row>
    <row r="86" spans="1:7" ht="15" customHeight="1" x14ac:dyDescent="0.25">
      <c r="A86" s="114"/>
      <c r="B86" s="134"/>
      <c r="C86" s="135">
        <f t="shared" si="4"/>
        <v>0</v>
      </c>
      <c r="D86" s="136">
        <f t="shared" si="5"/>
        <v>100</v>
      </c>
      <c r="E86" s="112"/>
      <c r="F86" s="112"/>
      <c r="G86" s="112"/>
    </row>
    <row r="87" spans="1:7" ht="15" customHeight="1" x14ac:dyDescent="0.25">
      <c r="A87" s="114"/>
      <c r="B87" s="134"/>
      <c r="C87" s="135">
        <f t="shared" si="4"/>
        <v>0</v>
      </c>
      <c r="D87" s="136">
        <f t="shared" si="5"/>
        <v>100</v>
      </c>
      <c r="E87" s="112"/>
      <c r="F87" s="112"/>
      <c r="G87" s="112"/>
    </row>
    <row r="88" spans="1:7" ht="15" customHeight="1" x14ac:dyDescent="0.25">
      <c r="A88" s="114"/>
      <c r="B88" s="134"/>
      <c r="C88" s="135">
        <f t="shared" si="4"/>
        <v>0</v>
      </c>
      <c r="D88" s="136">
        <f t="shared" si="5"/>
        <v>100</v>
      </c>
      <c r="E88" s="112"/>
      <c r="F88" s="112"/>
      <c r="G88" s="112"/>
    </row>
    <row r="89" spans="1:7" ht="15" customHeight="1" x14ac:dyDescent="0.25">
      <c r="A89" s="114"/>
      <c r="B89" s="134"/>
      <c r="C89" s="135">
        <f t="shared" si="4"/>
        <v>0</v>
      </c>
      <c r="D89" s="136">
        <f t="shared" si="5"/>
        <v>100</v>
      </c>
      <c r="E89" s="112"/>
      <c r="F89" s="112"/>
      <c r="G89" s="112"/>
    </row>
    <row r="90" spans="1:7" ht="15" customHeight="1" x14ac:dyDescent="0.25">
      <c r="A90" s="114"/>
      <c r="B90" s="134"/>
      <c r="C90" s="135">
        <f t="shared" si="4"/>
        <v>0</v>
      </c>
      <c r="D90" s="136">
        <f t="shared" si="5"/>
        <v>100</v>
      </c>
      <c r="E90" s="112"/>
      <c r="F90" s="112"/>
      <c r="G90" s="112"/>
    </row>
    <row r="91" spans="1:7" ht="15" customHeight="1" x14ac:dyDescent="0.25">
      <c r="A91" s="114"/>
      <c r="B91" s="134"/>
      <c r="C91" s="135">
        <f t="shared" si="4"/>
        <v>0</v>
      </c>
      <c r="D91" s="136">
        <f t="shared" si="5"/>
        <v>100</v>
      </c>
      <c r="E91" s="112"/>
      <c r="F91" s="112"/>
      <c r="G91" s="112"/>
    </row>
    <row r="92" spans="1:7" ht="15" customHeight="1" x14ac:dyDescent="0.25">
      <c r="A92" s="114"/>
      <c r="B92" s="134"/>
      <c r="C92" s="135">
        <f t="shared" si="4"/>
        <v>0</v>
      </c>
      <c r="D92" s="136">
        <f t="shared" si="5"/>
        <v>100</v>
      </c>
      <c r="E92" s="112"/>
      <c r="F92" s="112"/>
      <c r="G92" s="112"/>
    </row>
    <row r="93" spans="1:7" ht="15" customHeight="1" x14ac:dyDescent="0.25">
      <c r="A93" s="114"/>
      <c r="B93" s="134"/>
      <c r="C93" s="135">
        <f t="shared" si="4"/>
        <v>0</v>
      </c>
      <c r="D93" s="136">
        <f t="shared" si="5"/>
        <v>100</v>
      </c>
      <c r="E93" s="112"/>
      <c r="F93" s="112"/>
      <c r="G93" s="112"/>
    </row>
    <row r="94" spans="1:7" ht="15" customHeight="1" x14ac:dyDescent="0.25">
      <c r="A94" s="114"/>
      <c r="B94" s="134"/>
      <c r="C94" s="135">
        <f t="shared" si="4"/>
        <v>0</v>
      </c>
      <c r="D94" s="136">
        <f t="shared" si="5"/>
        <v>100</v>
      </c>
      <c r="E94" s="112"/>
      <c r="F94" s="112"/>
      <c r="G94" s="112"/>
    </row>
    <row r="95" spans="1:7" ht="15" customHeight="1" x14ac:dyDescent="0.25">
      <c r="A95" s="114"/>
      <c r="B95" s="134"/>
      <c r="C95" s="135">
        <f t="shared" si="4"/>
        <v>0</v>
      </c>
      <c r="D95" s="136">
        <f t="shared" si="5"/>
        <v>100</v>
      </c>
      <c r="E95" s="112"/>
      <c r="F95" s="112"/>
      <c r="G95" s="112"/>
    </row>
    <row r="96" spans="1:7" ht="15" customHeight="1" x14ac:dyDescent="0.25">
      <c r="A96" s="114"/>
      <c r="B96" s="134"/>
      <c r="C96" s="135">
        <f t="shared" si="4"/>
        <v>0</v>
      </c>
      <c r="D96" s="136">
        <f t="shared" si="5"/>
        <v>100</v>
      </c>
      <c r="E96" s="112"/>
      <c r="F96" s="112"/>
      <c r="G96" s="112"/>
    </row>
    <row r="97" spans="1:7" ht="15" customHeight="1" x14ac:dyDescent="0.25">
      <c r="A97" s="114"/>
      <c r="B97" s="134"/>
      <c r="C97" s="135">
        <f t="shared" si="4"/>
        <v>0</v>
      </c>
      <c r="D97" s="136">
        <f t="shared" si="5"/>
        <v>100</v>
      </c>
      <c r="E97" s="112"/>
      <c r="F97" s="112"/>
      <c r="G97" s="112"/>
    </row>
    <row r="98" spans="1:7" ht="15" customHeight="1" x14ac:dyDescent="0.25">
      <c r="A98" s="114"/>
      <c r="B98" s="134"/>
      <c r="C98" s="135">
        <f t="shared" ref="C98:C129" si="6">B98/$G$1</f>
        <v>0</v>
      </c>
      <c r="D98" s="136">
        <f t="shared" ref="D98:D130" si="7">ROUND(100-(B98/$G$1*100),1)</f>
        <v>100</v>
      </c>
      <c r="E98" s="112"/>
      <c r="F98" s="112"/>
      <c r="G98" s="112"/>
    </row>
    <row r="99" spans="1:7" ht="15" customHeight="1" x14ac:dyDescent="0.25">
      <c r="A99" s="114"/>
      <c r="B99" s="134"/>
      <c r="C99" s="135">
        <f t="shared" si="6"/>
        <v>0</v>
      </c>
      <c r="D99" s="136">
        <f t="shared" si="7"/>
        <v>100</v>
      </c>
      <c r="E99" s="112"/>
      <c r="F99" s="112"/>
      <c r="G99" s="112"/>
    </row>
    <row r="100" spans="1:7" ht="15" customHeight="1" x14ac:dyDescent="0.25">
      <c r="A100" s="114"/>
      <c r="B100" s="134"/>
      <c r="C100" s="135">
        <f t="shared" si="6"/>
        <v>0</v>
      </c>
      <c r="D100" s="136">
        <f t="shared" si="7"/>
        <v>100</v>
      </c>
      <c r="E100" s="112"/>
      <c r="F100" s="112"/>
      <c r="G100" s="112"/>
    </row>
    <row r="101" spans="1:7" ht="15" customHeight="1" x14ac:dyDescent="0.25">
      <c r="A101" s="114"/>
      <c r="B101" s="134"/>
      <c r="C101" s="135">
        <f t="shared" si="6"/>
        <v>0</v>
      </c>
      <c r="D101" s="136">
        <f t="shared" si="7"/>
        <v>100</v>
      </c>
      <c r="E101" s="112"/>
      <c r="F101" s="112"/>
      <c r="G101" s="112"/>
    </row>
    <row r="102" spans="1:7" ht="15" customHeight="1" x14ac:dyDescent="0.25">
      <c r="A102" s="114"/>
      <c r="B102" s="134"/>
      <c r="C102" s="135">
        <f t="shared" si="6"/>
        <v>0</v>
      </c>
      <c r="D102" s="136">
        <f t="shared" si="7"/>
        <v>100</v>
      </c>
      <c r="E102" s="112"/>
      <c r="F102" s="112"/>
      <c r="G102" s="112"/>
    </row>
    <row r="103" spans="1:7" ht="15" customHeight="1" x14ac:dyDescent="0.25">
      <c r="A103" s="114"/>
      <c r="B103" s="134"/>
      <c r="C103" s="135">
        <f t="shared" si="6"/>
        <v>0</v>
      </c>
      <c r="D103" s="136">
        <f t="shared" si="7"/>
        <v>100</v>
      </c>
      <c r="E103" s="112"/>
      <c r="F103" s="112"/>
      <c r="G103" s="112"/>
    </row>
    <row r="104" spans="1:7" ht="15" customHeight="1" x14ac:dyDescent="0.25">
      <c r="A104" s="114"/>
      <c r="B104" s="134"/>
      <c r="C104" s="135">
        <f t="shared" si="6"/>
        <v>0</v>
      </c>
      <c r="D104" s="136">
        <f t="shared" si="7"/>
        <v>100</v>
      </c>
      <c r="E104" s="112"/>
      <c r="F104" s="112"/>
      <c r="G104" s="112"/>
    </row>
    <row r="105" spans="1:7" ht="15" customHeight="1" x14ac:dyDescent="0.25">
      <c r="A105" s="114"/>
      <c r="B105" s="134"/>
      <c r="C105" s="135">
        <f t="shared" si="6"/>
        <v>0</v>
      </c>
      <c r="D105" s="136">
        <f t="shared" si="7"/>
        <v>100</v>
      </c>
      <c r="E105" s="112"/>
      <c r="F105" s="112"/>
      <c r="G105" s="112"/>
    </row>
    <row r="106" spans="1:7" ht="15" customHeight="1" x14ac:dyDescent="0.25">
      <c r="A106" s="114"/>
      <c r="B106" s="134"/>
      <c r="C106" s="135">
        <f t="shared" si="6"/>
        <v>0</v>
      </c>
      <c r="D106" s="136">
        <f t="shared" si="7"/>
        <v>100</v>
      </c>
      <c r="E106" s="112"/>
      <c r="F106" s="112"/>
      <c r="G106" s="112"/>
    </row>
    <row r="107" spans="1:7" ht="15" customHeight="1" x14ac:dyDescent="0.25">
      <c r="A107" s="114"/>
      <c r="B107" s="134"/>
      <c r="C107" s="135">
        <f t="shared" si="6"/>
        <v>0</v>
      </c>
      <c r="D107" s="136">
        <f t="shared" si="7"/>
        <v>100</v>
      </c>
      <c r="E107" s="112"/>
      <c r="F107" s="112"/>
      <c r="G107" s="112"/>
    </row>
    <row r="108" spans="1:7" ht="15" customHeight="1" x14ac:dyDescent="0.25">
      <c r="A108" s="114"/>
      <c r="B108" s="134"/>
      <c r="C108" s="135">
        <f t="shared" si="6"/>
        <v>0</v>
      </c>
      <c r="D108" s="136">
        <f t="shared" si="7"/>
        <v>100</v>
      </c>
      <c r="E108" s="112"/>
      <c r="F108" s="112"/>
      <c r="G108" s="112"/>
    </row>
    <row r="109" spans="1:7" ht="15" customHeight="1" x14ac:dyDescent="0.25">
      <c r="A109" s="114"/>
      <c r="B109" s="134"/>
      <c r="C109" s="135">
        <f t="shared" si="6"/>
        <v>0</v>
      </c>
      <c r="D109" s="136">
        <f t="shared" si="7"/>
        <v>100</v>
      </c>
      <c r="E109" s="112"/>
      <c r="F109" s="112"/>
      <c r="G109" s="112"/>
    </row>
    <row r="110" spans="1:7" ht="15" customHeight="1" x14ac:dyDescent="0.25">
      <c r="A110" s="114"/>
      <c r="B110" s="134"/>
      <c r="C110" s="135">
        <f t="shared" si="6"/>
        <v>0</v>
      </c>
      <c r="D110" s="136">
        <f t="shared" si="7"/>
        <v>100</v>
      </c>
      <c r="E110" s="112"/>
      <c r="F110" s="112"/>
      <c r="G110" s="112"/>
    </row>
    <row r="111" spans="1:7" ht="15" customHeight="1" x14ac:dyDescent="0.25">
      <c r="A111" s="114"/>
      <c r="B111" s="134"/>
      <c r="C111" s="135">
        <f t="shared" si="6"/>
        <v>0</v>
      </c>
      <c r="D111" s="136">
        <f t="shared" si="7"/>
        <v>100</v>
      </c>
      <c r="E111" s="112"/>
      <c r="F111" s="112"/>
      <c r="G111" s="112"/>
    </row>
    <row r="112" spans="1:7" ht="15" customHeight="1" x14ac:dyDescent="0.25">
      <c r="A112" s="114"/>
      <c r="B112" s="134"/>
      <c r="C112" s="135">
        <f t="shared" si="6"/>
        <v>0</v>
      </c>
      <c r="D112" s="136">
        <f t="shared" si="7"/>
        <v>100</v>
      </c>
      <c r="E112" s="112"/>
      <c r="F112" s="112"/>
      <c r="G112" s="112"/>
    </row>
    <row r="113" spans="1:7" ht="15" customHeight="1" x14ac:dyDescent="0.25">
      <c r="A113" s="114"/>
      <c r="B113" s="134"/>
      <c r="C113" s="135">
        <f t="shared" si="6"/>
        <v>0</v>
      </c>
      <c r="D113" s="136">
        <f t="shared" si="7"/>
        <v>100</v>
      </c>
      <c r="E113" s="112"/>
      <c r="F113" s="112"/>
      <c r="G113" s="112"/>
    </row>
    <row r="114" spans="1:7" ht="15" customHeight="1" x14ac:dyDescent="0.25">
      <c r="A114" s="114"/>
      <c r="B114" s="134"/>
      <c r="C114" s="135">
        <f t="shared" si="6"/>
        <v>0</v>
      </c>
      <c r="D114" s="136">
        <f t="shared" si="7"/>
        <v>100</v>
      </c>
      <c r="E114" s="112"/>
      <c r="F114" s="112"/>
      <c r="G114" s="112"/>
    </row>
    <row r="115" spans="1:7" ht="15" customHeight="1" x14ac:dyDescent="0.25">
      <c r="A115" s="114"/>
      <c r="B115" s="134"/>
      <c r="C115" s="135">
        <f t="shared" si="6"/>
        <v>0</v>
      </c>
      <c r="D115" s="136">
        <f t="shared" si="7"/>
        <v>100</v>
      </c>
      <c r="E115" s="112"/>
      <c r="F115" s="112"/>
      <c r="G115" s="112"/>
    </row>
    <row r="116" spans="1:7" ht="15" customHeight="1" x14ac:dyDescent="0.25">
      <c r="A116" s="114"/>
      <c r="B116" s="134"/>
      <c r="C116" s="135">
        <f t="shared" si="6"/>
        <v>0</v>
      </c>
      <c r="D116" s="136">
        <f t="shared" si="7"/>
        <v>100</v>
      </c>
      <c r="E116" s="112"/>
      <c r="F116" s="112"/>
      <c r="G116" s="112"/>
    </row>
    <row r="117" spans="1:7" ht="15" customHeight="1" x14ac:dyDescent="0.25">
      <c r="A117" s="114"/>
      <c r="B117" s="134"/>
      <c r="C117" s="135">
        <f t="shared" si="6"/>
        <v>0</v>
      </c>
      <c r="D117" s="136">
        <f t="shared" si="7"/>
        <v>100</v>
      </c>
      <c r="E117" s="112"/>
      <c r="F117" s="112"/>
      <c r="G117" s="112"/>
    </row>
    <row r="118" spans="1:7" ht="15" customHeight="1" x14ac:dyDescent="0.25">
      <c r="A118" s="114"/>
      <c r="B118" s="134"/>
      <c r="C118" s="135">
        <f t="shared" si="6"/>
        <v>0</v>
      </c>
      <c r="D118" s="136">
        <f t="shared" si="7"/>
        <v>100</v>
      </c>
      <c r="E118" s="112"/>
      <c r="F118" s="112"/>
      <c r="G118" s="112"/>
    </row>
    <row r="119" spans="1:7" ht="15" customHeight="1" x14ac:dyDescent="0.25">
      <c r="A119" s="114"/>
      <c r="B119" s="134"/>
      <c r="C119" s="135">
        <f t="shared" si="6"/>
        <v>0</v>
      </c>
      <c r="D119" s="136">
        <f t="shared" si="7"/>
        <v>100</v>
      </c>
      <c r="E119" s="112"/>
      <c r="F119" s="112"/>
      <c r="G119" s="112"/>
    </row>
    <row r="120" spans="1:7" ht="15" customHeight="1" x14ac:dyDescent="0.25">
      <c r="A120" s="114"/>
      <c r="B120" s="134"/>
      <c r="C120" s="135">
        <f t="shared" si="6"/>
        <v>0</v>
      </c>
      <c r="D120" s="136">
        <f t="shared" si="7"/>
        <v>100</v>
      </c>
      <c r="E120" s="112"/>
      <c r="F120" s="112"/>
      <c r="G120" s="112"/>
    </row>
    <row r="121" spans="1:7" ht="15" customHeight="1" x14ac:dyDescent="0.25">
      <c r="A121" s="114"/>
      <c r="B121" s="134"/>
      <c r="C121" s="135">
        <f t="shared" si="6"/>
        <v>0</v>
      </c>
      <c r="D121" s="136">
        <f t="shared" si="7"/>
        <v>100</v>
      </c>
      <c r="E121" s="112"/>
      <c r="F121" s="112"/>
      <c r="G121" s="112"/>
    </row>
    <row r="122" spans="1:7" ht="15" customHeight="1" x14ac:dyDescent="0.25">
      <c r="A122" s="114"/>
      <c r="B122" s="134"/>
      <c r="C122" s="135">
        <f t="shared" si="6"/>
        <v>0</v>
      </c>
      <c r="D122" s="136">
        <f t="shared" si="7"/>
        <v>100</v>
      </c>
      <c r="E122" s="112"/>
      <c r="F122" s="112"/>
      <c r="G122" s="112"/>
    </row>
    <row r="123" spans="1:7" ht="15" customHeight="1" x14ac:dyDescent="0.25">
      <c r="A123" s="114"/>
      <c r="B123" s="134"/>
      <c r="C123" s="135">
        <f t="shared" si="6"/>
        <v>0</v>
      </c>
      <c r="D123" s="136">
        <f t="shared" si="7"/>
        <v>100</v>
      </c>
      <c r="E123" s="112"/>
      <c r="F123" s="112"/>
      <c r="G123" s="112"/>
    </row>
    <row r="124" spans="1:7" ht="15" customHeight="1" x14ac:dyDescent="0.25">
      <c r="A124" s="114"/>
      <c r="B124" s="134"/>
      <c r="C124" s="135">
        <f t="shared" si="6"/>
        <v>0</v>
      </c>
      <c r="D124" s="136">
        <f t="shared" si="7"/>
        <v>100</v>
      </c>
      <c r="E124" s="112"/>
      <c r="F124" s="112"/>
      <c r="G124" s="112"/>
    </row>
    <row r="125" spans="1:7" ht="15" customHeight="1" x14ac:dyDescent="0.25">
      <c r="A125" s="114"/>
      <c r="B125" s="134"/>
      <c r="C125" s="135">
        <f t="shared" si="6"/>
        <v>0</v>
      </c>
      <c r="D125" s="136">
        <f t="shared" si="7"/>
        <v>100</v>
      </c>
      <c r="E125" s="112"/>
      <c r="F125" s="112"/>
      <c r="G125" s="112"/>
    </row>
    <row r="126" spans="1:7" ht="15" customHeight="1" x14ac:dyDescent="0.25">
      <c r="A126" s="114"/>
      <c r="B126" s="134"/>
      <c r="C126" s="135">
        <f t="shared" si="6"/>
        <v>0</v>
      </c>
      <c r="D126" s="136">
        <f t="shared" si="7"/>
        <v>100</v>
      </c>
      <c r="E126" s="112"/>
      <c r="F126" s="112"/>
      <c r="G126" s="112"/>
    </row>
    <row r="127" spans="1:7" ht="15" customHeight="1" x14ac:dyDescent="0.25">
      <c r="A127" s="114"/>
      <c r="B127" s="134"/>
      <c r="C127" s="135">
        <f t="shared" si="6"/>
        <v>0</v>
      </c>
      <c r="D127" s="136">
        <f t="shared" si="7"/>
        <v>100</v>
      </c>
      <c r="E127" s="112"/>
      <c r="F127" s="112"/>
      <c r="G127" s="112"/>
    </row>
    <row r="128" spans="1:7" ht="15" customHeight="1" x14ac:dyDescent="0.25">
      <c r="A128" s="114"/>
      <c r="B128" s="134"/>
      <c r="C128" s="135">
        <f t="shared" si="6"/>
        <v>0</v>
      </c>
      <c r="D128" s="136">
        <f t="shared" si="7"/>
        <v>100</v>
      </c>
      <c r="E128" s="112"/>
      <c r="F128" s="112"/>
      <c r="G128" s="112"/>
    </row>
    <row r="129" spans="1:7" ht="15" customHeight="1" x14ac:dyDescent="0.25">
      <c r="A129" s="114"/>
      <c r="B129" s="134"/>
      <c r="C129" s="135">
        <f t="shared" si="6"/>
        <v>0</v>
      </c>
      <c r="D129" s="136">
        <f t="shared" si="7"/>
        <v>100</v>
      </c>
      <c r="E129" s="112"/>
      <c r="F129" s="112"/>
      <c r="G129" s="112"/>
    </row>
    <row r="130" spans="1:7" ht="15" customHeight="1" x14ac:dyDescent="0.25">
      <c r="A130" s="115"/>
      <c r="B130" s="137"/>
      <c r="C130" s="135">
        <f t="shared" ref="C130" si="8">B130/$G$1</f>
        <v>0</v>
      </c>
      <c r="D130" s="136">
        <f t="shared" si="7"/>
        <v>100</v>
      </c>
      <c r="E130" s="112"/>
      <c r="F130" s="112"/>
      <c r="G130" s="112"/>
    </row>
  </sheetData>
  <pageMargins left="0.7" right="0.7" top="0.75" bottom="0.75" header="0.3" footer="0.3"/>
  <pageSetup orientation="portrait"/>
  <headerFooter>
    <oddFooter>&amp;C&amp;"Helvetica Neue,Regular"&amp;12&amp;K000000&amp;P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
  <sheetViews>
    <sheetView showGridLines="0" workbookViewId="0"/>
  </sheetViews>
  <sheetFormatPr defaultColWidth="9.140625" defaultRowHeight="14.25" customHeight="1" x14ac:dyDescent="0.25"/>
  <cols>
    <col min="1" max="2" width="9.42578125" style="145" customWidth="1"/>
    <col min="3" max="3" width="2.7109375" style="145" customWidth="1"/>
    <col min="4" max="5" width="9.42578125" style="145" customWidth="1"/>
    <col min="6" max="6" width="2.7109375" style="145" customWidth="1"/>
    <col min="7" max="8" width="9.42578125" style="145" customWidth="1"/>
    <col min="9" max="9" width="2.7109375" style="145" customWidth="1"/>
    <col min="10" max="13" width="9.42578125" style="145" customWidth="1"/>
    <col min="14" max="14" width="2.7109375" style="145" customWidth="1"/>
    <col min="15" max="16" width="9.42578125" style="145" customWidth="1"/>
    <col min="17" max="17" width="2.7109375" style="145" customWidth="1"/>
    <col min="18" max="19" width="9.42578125" style="145" customWidth="1"/>
    <col min="20" max="20" width="2.7109375" style="145" customWidth="1"/>
    <col min="21" max="24" width="9.42578125" style="145" customWidth="1"/>
    <col min="25" max="25" width="2.7109375" style="145" customWidth="1"/>
    <col min="26" max="27" width="9.42578125" style="145" customWidth="1"/>
    <col min="28" max="28" width="2.7109375" style="145" customWidth="1"/>
    <col min="29" max="30" width="9.42578125" style="145" customWidth="1"/>
    <col min="31" max="31" width="2.7109375" style="145" customWidth="1"/>
    <col min="32" max="33" width="9.42578125" style="145" customWidth="1"/>
    <col min="34" max="256" width="9.140625" style="145" customWidth="1"/>
  </cols>
  <sheetData>
    <row r="1" spans="1:33" ht="20.25" customHeight="1" x14ac:dyDescent="0.3">
      <c r="A1" s="146" t="s">
        <v>610</v>
      </c>
      <c r="B1" s="11"/>
      <c r="C1" s="11"/>
      <c r="D1" s="11"/>
      <c r="E1" s="11"/>
      <c r="F1" s="11"/>
      <c r="G1" s="11"/>
      <c r="H1" s="11"/>
      <c r="I1" s="11"/>
      <c r="J1" s="11"/>
      <c r="K1" s="11"/>
      <c r="L1" s="146" t="s">
        <v>611</v>
      </c>
      <c r="M1" s="11"/>
      <c r="N1" s="11"/>
      <c r="O1" s="11"/>
      <c r="P1" s="11"/>
      <c r="Q1" s="11"/>
      <c r="R1" s="11"/>
      <c r="S1" s="11"/>
      <c r="T1" s="11"/>
      <c r="U1" s="11"/>
      <c r="V1" s="11"/>
      <c r="W1" s="146" t="s">
        <v>612</v>
      </c>
      <c r="X1" s="11"/>
      <c r="Y1" s="11"/>
      <c r="Z1" s="11"/>
      <c r="AA1" s="11"/>
      <c r="AB1" s="11"/>
      <c r="AC1" s="11"/>
      <c r="AD1" s="11"/>
      <c r="AE1" s="11"/>
      <c r="AF1" s="11"/>
      <c r="AG1" s="11"/>
    </row>
    <row r="2" spans="1:33" ht="14.25" customHeight="1" x14ac:dyDescent="0.25">
      <c r="A2" s="15"/>
      <c r="B2" s="15"/>
      <c r="C2" s="11"/>
      <c r="D2" s="15"/>
      <c r="E2" s="15"/>
      <c r="F2" s="11"/>
      <c r="G2" s="15"/>
      <c r="H2" s="15"/>
      <c r="I2" s="11"/>
      <c r="J2" s="15"/>
      <c r="K2" s="15"/>
      <c r="L2" s="15"/>
      <c r="M2" s="15"/>
      <c r="N2" s="11"/>
      <c r="O2" s="15"/>
      <c r="P2" s="15"/>
      <c r="Q2" s="11"/>
      <c r="R2" s="15"/>
      <c r="S2" s="15"/>
      <c r="T2" s="11"/>
      <c r="U2" s="15"/>
      <c r="V2" s="15"/>
      <c r="W2" s="15"/>
      <c r="X2" s="15"/>
      <c r="Y2" s="11"/>
      <c r="Z2" s="15"/>
      <c r="AA2" s="15"/>
      <c r="AB2" s="11"/>
      <c r="AC2" s="15"/>
      <c r="AD2" s="15"/>
      <c r="AE2" s="11"/>
      <c r="AF2" s="15"/>
      <c r="AG2" s="15"/>
    </row>
    <row r="3" spans="1:33" ht="18" customHeight="1" x14ac:dyDescent="0.25">
      <c r="A3" s="147">
        <v>115</v>
      </c>
      <c r="B3" s="148">
        <f t="shared" ref="B3:B42" si="0">100-(A3/2.4)</f>
        <v>52.083333333333329</v>
      </c>
      <c r="C3" s="149"/>
      <c r="D3" s="147">
        <f>A42+0.5</f>
        <v>135</v>
      </c>
      <c r="E3" s="148">
        <f t="shared" ref="E3:E42" si="1">100-(D3/2.4)</f>
        <v>43.75</v>
      </c>
      <c r="F3" s="149"/>
      <c r="G3" s="147">
        <f>D42+0.5</f>
        <v>155</v>
      </c>
      <c r="H3" s="148">
        <f t="shared" ref="H3:H42" si="2">100-(G3/2.4)</f>
        <v>35.416666666666657</v>
      </c>
      <c r="I3" s="149"/>
      <c r="J3" s="147">
        <f>G42+0.5</f>
        <v>175</v>
      </c>
      <c r="K3" s="148">
        <f t="shared" ref="K3:K42" si="3">100-(J3/2.4)</f>
        <v>27.083333333333329</v>
      </c>
      <c r="L3" s="147">
        <v>130</v>
      </c>
      <c r="M3" s="148">
        <f t="shared" ref="M3:M42" si="4">100-(L3/2.6)</f>
        <v>50</v>
      </c>
      <c r="N3" s="149"/>
      <c r="O3" s="147">
        <f>L42+0.5</f>
        <v>150</v>
      </c>
      <c r="P3" s="148">
        <f t="shared" ref="P3:P42" si="5">100-(O3/2.6)</f>
        <v>42.307692307692307</v>
      </c>
      <c r="Q3" s="149"/>
      <c r="R3" s="147">
        <f>O42+0.5</f>
        <v>170</v>
      </c>
      <c r="S3" s="148">
        <f t="shared" ref="S3:S42" si="6">100-(R3/2.6)</f>
        <v>34.615384615384613</v>
      </c>
      <c r="T3" s="149"/>
      <c r="U3" s="147">
        <f>R42+0.5</f>
        <v>190</v>
      </c>
      <c r="V3" s="148">
        <f t="shared" ref="V3:V42" si="7">100-(U3/2.5)</f>
        <v>24</v>
      </c>
      <c r="W3" s="147">
        <v>125</v>
      </c>
      <c r="X3" s="148">
        <f t="shared" ref="X3:X42" si="8">100-(W3/2.5)</f>
        <v>50</v>
      </c>
      <c r="Y3" s="149"/>
      <c r="Z3" s="147">
        <f>W42+0.5</f>
        <v>145</v>
      </c>
      <c r="AA3" s="148">
        <f t="shared" ref="AA3:AA42" si="9">100-(Z3/2.5)</f>
        <v>42</v>
      </c>
      <c r="AB3" s="149"/>
      <c r="AC3" s="147">
        <f>Z42+0.5</f>
        <v>165</v>
      </c>
      <c r="AD3" s="148">
        <f t="shared" ref="AD3:AD42" si="10">100-(AC3/2.5)</f>
        <v>34</v>
      </c>
      <c r="AE3" s="149"/>
      <c r="AF3" s="147">
        <f>AC42+0.5</f>
        <v>185</v>
      </c>
      <c r="AG3" s="148">
        <f t="shared" ref="AG3:AG42" si="11">100-(AF3/2.5)</f>
        <v>26</v>
      </c>
    </row>
    <row r="4" spans="1:33" ht="18" customHeight="1" x14ac:dyDescent="0.25">
      <c r="A4" s="147">
        <f t="shared" ref="A4:A42" si="12">A3+0.5</f>
        <v>115.5</v>
      </c>
      <c r="B4" s="148">
        <f t="shared" si="0"/>
        <v>51.875</v>
      </c>
      <c r="C4" s="149"/>
      <c r="D4" s="147">
        <f t="shared" ref="D4:D42" si="13">D3+0.5</f>
        <v>135.5</v>
      </c>
      <c r="E4" s="148">
        <f t="shared" si="1"/>
        <v>43.541666666666664</v>
      </c>
      <c r="F4" s="149"/>
      <c r="G4" s="147">
        <f t="shared" ref="G4:G42" si="14">G3+0.5</f>
        <v>155.5</v>
      </c>
      <c r="H4" s="148">
        <f t="shared" si="2"/>
        <v>35.208333333333329</v>
      </c>
      <c r="I4" s="149"/>
      <c r="J4" s="147">
        <f t="shared" ref="J4:J42" si="15">J3+0.5</f>
        <v>175.5</v>
      </c>
      <c r="K4" s="148">
        <f t="shared" si="3"/>
        <v>26.875</v>
      </c>
      <c r="L4" s="147">
        <f t="shared" ref="L4:L42" si="16">L3+0.5</f>
        <v>130.5</v>
      </c>
      <c r="M4" s="148">
        <f t="shared" si="4"/>
        <v>49.807692307692307</v>
      </c>
      <c r="N4" s="149"/>
      <c r="O4" s="147">
        <f t="shared" ref="O4:O42" si="17">O3+0.5</f>
        <v>150.5</v>
      </c>
      <c r="P4" s="148">
        <f t="shared" si="5"/>
        <v>42.11538461538462</v>
      </c>
      <c r="Q4" s="149"/>
      <c r="R4" s="147">
        <f t="shared" ref="R4:R42" si="18">R3+0.5</f>
        <v>170.5</v>
      </c>
      <c r="S4" s="148">
        <f t="shared" si="6"/>
        <v>34.42307692307692</v>
      </c>
      <c r="T4" s="149"/>
      <c r="U4" s="147">
        <f t="shared" ref="U4:U42" si="19">U3+0.5</f>
        <v>190.5</v>
      </c>
      <c r="V4" s="148">
        <f t="shared" si="7"/>
        <v>23.799999999999997</v>
      </c>
      <c r="W4" s="147">
        <f t="shared" ref="W4:W42" si="20">W3+0.5</f>
        <v>125.5</v>
      </c>
      <c r="X4" s="148">
        <f t="shared" si="8"/>
        <v>49.8</v>
      </c>
      <c r="Y4" s="149"/>
      <c r="Z4" s="147">
        <f t="shared" ref="Z4:Z42" si="21">Z3+0.5</f>
        <v>145.5</v>
      </c>
      <c r="AA4" s="148">
        <f t="shared" si="9"/>
        <v>41.8</v>
      </c>
      <c r="AB4" s="149"/>
      <c r="AC4" s="147">
        <f t="shared" ref="AC4:AC42" si="22">AC3+0.5</f>
        <v>165.5</v>
      </c>
      <c r="AD4" s="148">
        <f t="shared" si="10"/>
        <v>33.799999999999997</v>
      </c>
      <c r="AE4" s="149"/>
      <c r="AF4" s="147">
        <f t="shared" ref="AF4:AF42" si="23">AF3+0.5</f>
        <v>185.5</v>
      </c>
      <c r="AG4" s="148">
        <f t="shared" si="11"/>
        <v>25.799999999999997</v>
      </c>
    </row>
    <row r="5" spans="1:33" ht="18" customHeight="1" x14ac:dyDescent="0.25">
      <c r="A5" s="147">
        <f t="shared" si="12"/>
        <v>116</v>
      </c>
      <c r="B5" s="148">
        <f t="shared" si="0"/>
        <v>51.666666666666664</v>
      </c>
      <c r="C5" s="149"/>
      <c r="D5" s="147">
        <f t="shared" si="13"/>
        <v>136</v>
      </c>
      <c r="E5" s="148">
        <f t="shared" si="1"/>
        <v>43.333333333333329</v>
      </c>
      <c r="F5" s="149"/>
      <c r="G5" s="147">
        <f t="shared" si="14"/>
        <v>156</v>
      </c>
      <c r="H5" s="148">
        <f t="shared" si="2"/>
        <v>35</v>
      </c>
      <c r="I5" s="149"/>
      <c r="J5" s="147">
        <f t="shared" si="15"/>
        <v>176</v>
      </c>
      <c r="K5" s="148">
        <f t="shared" si="3"/>
        <v>26.666666666666657</v>
      </c>
      <c r="L5" s="147">
        <f t="shared" si="16"/>
        <v>131</v>
      </c>
      <c r="M5" s="148">
        <f t="shared" si="4"/>
        <v>49.61538461538462</v>
      </c>
      <c r="N5" s="149"/>
      <c r="O5" s="147">
        <f t="shared" si="17"/>
        <v>151</v>
      </c>
      <c r="P5" s="148">
        <f t="shared" si="5"/>
        <v>41.923076923076927</v>
      </c>
      <c r="Q5" s="149"/>
      <c r="R5" s="147">
        <f t="shared" si="18"/>
        <v>171</v>
      </c>
      <c r="S5" s="148">
        <f t="shared" si="6"/>
        <v>34.230769230769226</v>
      </c>
      <c r="T5" s="149"/>
      <c r="U5" s="147">
        <f t="shared" si="19"/>
        <v>191</v>
      </c>
      <c r="V5" s="148">
        <f t="shared" si="7"/>
        <v>23.599999999999994</v>
      </c>
      <c r="W5" s="147">
        <f t="shared" si="20"/>
        <v>126</v>
      </c>
      <c r="X5" s="148">
        <f t="shared" si="8"/>
        <v>49.6</v>
      </c>
      <c r="Y5" s="149"/>
      <c r="Z5" s="147">
        <f t="shared" si="21"/>
        <v>146</v>
      </c>
      <c r="AA5" s="148">
        <f t="shared" si="9"/>
        <v>41.6</v>
      </c>
      <c r="AB5" s="149"/>
      <c r="AC5" s="147">
        <f t="shared" si="22"/>
        <v>166</v>
      </c>
      <c r="AD5" s="148">
        <f t="shared" si="10"/>
        <v>33.599999999999994</v>
      </c>
      <c r="AE5" s="149"/>
      <c r="AF5" s="147">
        <f t="shared" si="23"/>
        <v>186</v>
      </c>
      <c r="AG5" s="148">
        <f t="shared" si="11"/>
        <v>25.599999999999994</v>
      </c>
    </row>
    <row r="6" spans="1:33" ht="18" customHeight="1" x14ac:dyDescent="0.25">
      <c r="A6" s="147">
        <f t="shared" si="12"/>
        <v>116.5</v>
      </c>
      <c r="B6" s="148">
        <f t="shared" si="0"/>
        <v>51.458333333333329</v>
      </c>
      <c r="C6" s="149"/>
      <c r="D6" s="147">
        <f t="shared" si="13"/>
        <v>136.5</v>
      </c>
      <c r="E6" s="148">
        <f t="shared" si="1"/>
        <v>43.125</v>
      </c>
      <c r="F6" s="149"/>
      <c r="G6" s="147">
        <f t="shared" si="14"/>
        <v>156.5</v>
      </c>
      <c r="H6" s="148">
        <f t="shared" si="2"/>
        <v>34.791666666666657</v>
      </c>
      <c r="I6" s="149"/>
      <c r="J6" s="147">
        <f t="shared" si="15"/>
        <v>176.5</v>
      </c>
      <c r="K6" s="148">
        <f t="shared" si="3"/>
        <v>26.458333333333329</v>
      </c>
      <c r="L6" s="147">
        <f t="shared" si="16"/>
        <v>131.5</v>
      </c>
      <c r="M6" s="148">
        <f t="shared" si="4"/>
        <v>49.423076923076927</v>
      </c>
      <c r="N6" s="149"/>
      <c r="O6" s="147">
        <f t="shared" si="17"/>
        <v>151.5</v>
      </c>
      <c r="P6" s="148">
        <f t="shared" si="5"/>
        <v>41.730769230769234</v>
      </c>
      <c r="Q6" s="149"/>
      <c r="R6" s="147">
        <f t="shared" si="18"/>
        <v>171.5</v>
      </c>
      <c r="S6" s="148">
        <f t="shared" si="6"/>
        <v>34.038461538461547</v>
      </c>
      <c r="T6" s="149"/>
      <c r="U6" s="147">
        <f t="shared" si="19"/>
        <v>191.5</v>
      </c>
      <c r="V6" s="148">
        <f t="shared" si="7"/>
        <v>23.400000000000006</v>
      </c>
      <c r="W6" s="147">
        <f t="shared" si="20"/>
        <v>126.5</v>
      </c>
      <c r="X6" s="148">
        <f t="shared" si="8"/>
        <v>49.4</v>
      </c>
      <c r="Y6" s="149"/>
      <c r="Z6" s="147">
        <f t="shared" si="21"/>
        <v>146.5</v>
      </c>
      <c r="AA6" s="148">
        <f t="shared" si="9"/>
        <v>41.4</v>
      </c>
      <c r="AB6" s="149"/>
      <c r="AC6" s="147">
        <f t="shared" si="22"/>
        <v>166.5</v>
      </c>
      <c r="AD6" s="148">
        <f t="shared" si="10"/>
        <v>33.400000000000006</v>
      </c>
      <c r="AE6" s="149"/>
      <c r="AF6" s="147">
        <f t="shared" si="23"/>
        <v>186.5</v>
      </c>
      <c r="AG6" s="148">
        <f t="shared" si="11"/>
        <v>25.400000000000006</v>
      </c>
    </row>
    <row r="7" spans="1:33" ht="18" customHeight="1" x14ac:dyDescent="0.25">
      <c r="A7" s="147">
        <f t="shared" si="12"/>
        <v>117</v>
      </c>
      <c r="B7" s="148">
        <f t="shared" si="0"/>
        <v>51.25</v>
      </c>
      <c r="C7" s="149"/>
      <c r="D7" s="147">
        <f t="shared" si="13"/>
        <v>137</v>
      </c>
      <c r="E7" s="148">
        <f t="shared" si="1"/>
        <v>42.916666666666664</v>
      </c>
      <c r="F7" s="149"/>
      <c r="G7" s="147">
        <f t="shared" si="14"/>
        <v>157</v>
      </c>
      <c r="H7" s="148">
        <f t="shared" si="2"/>
        <v>34.583333333333329</v>
      </c>
      <c r="I7" s="149"/>
      <c r="J7" s="147">
        <f t="shared" si="15"/>
        <v>177</v>
      </c>
      <c r="K7" s="148">
        <f t="shared" si="3"/>
        <v>26.25</v>
      </c>
      <c r="L7" s="147">
        <f t="shared" si="16"/>
        <v>132</v>
      </c>
      <c r="M7" s="148">
        <f t="shared" si="4"/>
        <v>49.230769230769234</v>
      </c>
      <c r="N7" s="149"/>
      <c r="O7" s="147">
        <f t="shared" si="17"/>
        <v>152</v>
      </c>
      <c r="P7" s="148">
        <f t="shared" si="5"/>
        <v>41.53846153846154</v>
      </c>
      <c r="Q7" s="149"/>
      <c r="R7" s="147">
        <f t="shared" si="18"/>
        <v>172</v>
      </c>
      <c r="S7" s="148">
        <f t="shared" si="6"/>
        <v>33.846153846153854</v>
      </c>
      <c r="T7" s="149"/>
      <c r="U7" s="147">
        <f t="shared" si="19"/>
        <v>192</v>
      </c>
      <c r="V7" s="148">
        <f t="shared" si="7"/>
        <v>23.200000000000003</v>
      </c>
      <c r="W7" s="147">
        <f t="shared" si="20"/>
        <v>127</v>
      </c>
      <c r="X7" s="148">
        <f t="shared" si="8"/>
        <v>49.2</v>
      </c>
      <c r="Y7" s="149"/>
      <c r="Z7" s="147">
        <f t="shared" si="21"/>
        <v>147</v>
      </c>
      <c r="AA7" s="148">
        <f t="shared" si="9"/>
        <v>41.2</v>
      </c>
      <c r="AB7" s="149"/>
      <c r="AC7" s="147">
        <f t="shared" si="22"/>
        <v>167</v>
      </c>
      <c r="AD7" s="148">
        <f t="shared" si="10"/>
        <v>33.200000000000003</v>
      </c>
      <c r="AE7" s="149"/>
      <c r="AF7" s="147">
        <f t="shared" si="23"/>
        <v>187</v>
      </c>
      <c r="AG7" s="148">
        <f t="shared" si="11"/>
        <v>25.200000000000003</v>
      </c>
    </row>
    <row r="8" spans="1:33" ht="18" customHeight="1" x14ac:dyDescent="0.25">
      <c r="A8" s="147">
        <f t="shared" si="12"/>
        <v>117.5</v>
      </c>
      <c r="B8" s="148">
        <f t="shared" si="0"/>
        <v>51.041666666666664</v>
      </c>
      <c r="C8" s="149"/>
      <c r="D8" s="147">
        <f t="shared" si="13"/>
        <v>137.5</v>
      </c>
      <c r="E8" s="148">
        <f t="shared" si="1"/>
        <v>42.708333333333329</v>
      </c>
      <c r="F8" s="149"/>
      <c r="G8" s="147">
        <f t="shared" si="14"/>
        <v>157.5</v>
      </c>
      <c r="H8" s="148">
        <f t="shared" si="2"/>
        <v>34.375</v>
      </c>
      <c r="I8" s="149"/>
      <c r="J8" s="147">
        <f t="shared" si="15"/>
        <v>177.5</v>
      </c>
      <c r="K8" s="148">
        <f t="shared" si="3"/>
        <v>26.041666666666657</v>
      </c>
      <c r="L8" s="147">
        <f t="shared" si="16"/>
        <v>132.5</v>
      </c>
      <c r="M8" s="148">
        <f t="shared" si="4"/>
        <v>49.03846153846154</v>
      </c>
      <c r="N8" s="149"/>
      <c r="O8" s="147">
        <f t="shared" si="17"/>
        <v>152.5</v>
      </c>
      <c r="P8" s="148">
        <f t="shared" si="5"/>
        <v>41.346153846153847</v>
      </c>
      <c r="Q8" s="149"/>
      <c r="R8" s="147">
        <f t="shared" si="18"/>
        <v>172.5</v>
      </c>
      <c r="S8" s="148">
        <f t="shared" si="6"/>
        <v>33.65384615384616</v>
      </c>
      <c r="T8" s="149"/>
      <c r="U8" s="147">
        <f t="shared" si="19"/>
        <v>192.5</v>
      </c>
      <c r="V8" s="148">
        <f t="shared" si="7"/>
        <v>23</v>
      </c>
      <c r="W8" s="147">
        <f t="shared" si="20"/>
        <v>127.5</v>
      </c>
      <c r="X8" s="148">
        <f t="shared" si="8"/>
        <v>49</v>
      </c>
      <c r="Y8" s="149"/>
      <c r="Z8" s="147">
        <f t="shared" si="21"/>
        <v>147.5</v>
      </c>
      <c r="AA8" s="148">
        <f t="shared" si="9"/>
        <v>41</v>
      </c>
      <c r="AB8" s="149"/>
      <c r="AC8" s="147">
        <f t="shared" si="22"/>
        <v>167.5</v>
      </c>
      <c r="AD8" s="148">
        <f t="shared" si="10"/>
        <v>33</v>
      </c>
      <c r="AE8" s="149"/>
      <c r="AF8" s="147">
        <f t="shared" si="23"/>
        <v>187.5</v>
      </c>
      <c r="AG8" s="148">
        <f t="shared" si="11"/>
        <v>25</v>
      </c>
    </row>
    <row r="9" spans="1:33" ht="18" customHeight="1" x14ac:dyDescent="0.25">
      <c r="A9" s="147">
        <f t="shared" si="12"/>
        <v>118</v>
      </c>
      <c r="B9" s="148">
        <f t="shared" si="0"/>
        <v>50.833333333333329</v>
      </c>
      <c r="C9" s="149"/>
      <c r="D9" s="147">
        <f t="shared" si="13"/>
        <v>138</v>
      </c>
      <c r="E9" s="148">
        <f t="shared" si="1"/>
        <v>42.5</v>
      </c>
      <c r="F9" s="149"/>
      <c r="G9" s="147">
        <f t="shared" si="14"/>
        <v>158</v>
      </c>
      <c r="H9" s="148">
        <f t="shared" si="2"/>
        <v>34.166666666666657</v>
      </c>
      <c r="I9" s="149"/>
      <c r="J9" s="147">
        <f t="shared" si="15"/>
        <v>178</v>
      </c>
      <c r="K9" s="148">
        <f t="shared" si="3"/>
        <v>25.833333333333329</v>
      </c>
      <c r="L9" s="147">
        <f t="shared" si="16"/>
        <v>133</v>
      </c>
      <c r="M9" s="148">
        <f t="shared" si="4"/>
        <v>48.846153846153847</v>
      </c>
      <c r="N9" s="149"/>
      <c r="O9" s="147">
        <f t="shared" si="17"/>
        <v>153</v>
      </c>
      <c r="P9" s="148">
        <f t="shared" si="5"/>
        <v>41.153846153846153</v>
      </c>
      <c r="Q9" s="149"/>
      <c r="R9" s="147">
        <f t="shared" si="18"/>
        <v>173</v>
      </c>
      <c r="S9" s="148">
        <f t="shared" si="6"/>
        <v>33.461538461538467</v>
      </c>
      <c r="T9" s="149"/>
      <c r="U9" s="147">
        <f t="shared" si="19"/>
        <v>193</v>
      </c>
      <c r="V9" s="148">
        <f t="shared" si="7"/>
        <v>22.799999999999997</v>
      </c>
      <c r="W9" s="147">
        <f t="shared" si="20"/>
        <v>128</v>
      </c>
      <c r="X9" s="148">
        <f t="shared" si="8"/>
        <v>48.8</v>
      </c>
      <c r="Y9" s="149"/>
      <c r="Z9" s="147">
        <f t="shared" si="21"/>
        <v>148</v>
      </c>
      <c r="AA9" s="148">
        <f t="shared" si="9"/>
        <v>40.799999999999997</v>
      </c>
      <c r="AB9" s="149"/>
      <c r="AC9" s="147">
        <f t="shared" si="22"/>
        <v>168</v>
      </c>
      <c r="AD9" s="148">
        <f t="shared" si="10"/>
        <v>32.799999999999997</v>
      </c>
      <c r="AE9" s="149"/>
      <c r="AF9" s="147">
        <f t="shared" si="23"/>
        <v>188</v>
      </c>
      <c r="AG9" s="148">
        <f t="shared" si="11"/>
        <v>24.799999999999997</v>
      </c>
    </row>
    <row r="10" spans="1:33" ht="18" customHeight="1" x14ac:dyDescent="0.25">
      <c r="A10" s="147">
        <f t="shared" si="12"/>
        <v>118.5</v>
      </c>
      <c r="B10" s="148">
        <f t="shared" si="0"/>
        <v>50.625</v>
      </c>
      <c r="C10" s="149"/>
      <c r="D10" s="147">
        <f t="shared" si="13"/>
        <v>138.5</v>
      </c>
      <c r="E10" s="148">
        <f t="shared" si="1"/>
        <v>42.291666666666664</v>
      </c>
      <c r="F10" s="149"/>
      <c r="G10" s="147">
        <f t="shared" si="14"/>
        <v>158.5</v>
      </c>
      <c r="H10" s="148">
        <f t="shared" si="2"/>
        <v>33.958333333333329</v>
      </c>
      <c r="I10" s="149"/>
      <c r="J10" s="147">
        <f t="shared" si="15"/>
        <v>178.5</v>
      </c>
      <c r="K10" s="148">
        <f t="shared" si="3"/>
        <v>25.625</v>
      </c>
      <c r="L10" s="147">
        <f t="shared" si="16"/>
        <v>133.5</v>
      </c>
      <c r="M10" s="148">
        <f t="shared" si="4"/>
        <v>48.653846153846153</v>
      </c>
      <c r="N10" s="149"/>
      <c r="O10" s="147">
        <f t="shared" si="17"/>
        <v>153.5</v>
      </c>
      <c r="P10" s="148">
        <f t="shared" si="5"/>
        <v>40.961538461538467</v>
      </c>
      <c r="Q10" s="149"/>
      <c r="R10" s="147">
        <f t="shared" si="18"/>
        <v>173.5</v>
      </c>
      <c r="S10" s="148">
        <f t="shared" si="6"/>
        <v>33.269230769230774</v>
      </c>
      <c r="T10" s="149"/>
      <c r="U10" s="147">
        <f t="shared" si="19"/>
        <v>193.5</v>
      </c>
      <c r="V10" s="148">
        <f t="shared" si="7"/>
        <v>22.599999999999994</v>
      </c>
      <c r="W10" s="147">
        <f t="shared" si="20"/>
        <v>128.5</v>
      </c>
      <c r="X10" s="148">
        <f t="shared" si="8"/>
        <v>48.6</v>
      </c>
      <c r="Y10" s="149"/>
      <c r="Z10" s="147">
        <f t="shared" si="21"/>
        <v>148.5</v>
      </c>
      <c r="AA10" s="148">
        <f t="shared" si="9"/>
        <v>40.6</v>
      </c>
      <c r="AB10" s="149"/>
      <c r="AC10" s="147">
        <f t="shared" si="22"/>
        <v>168.5</v>
      </c>
      <c r="AD10" s="148">
        <f t="shared" si="10"/>
        <v>32.599999999999994</v>
      </c>
      <c r="AE10" s="149"/>
      <c r="AF10" s="147">
        <f t="shared" si="23"/>
        <v>188.5</v>
      </c>
      <c r="AG10" s="148">
        <f t="shared" si="11"/>
        <v>24.599999999999994</v>
      </c>
    </row>
    <row r="11" spans="1:33" ht="18" customHeight="1" x14ac:dyDescent="0.25">
      <c r="A11" s="147">
        <f t="shared" si="12"/>
        <v>119</v>
      </c>
      <c r="B11" s="148">
        <f t="shared" si="0"/>
        <v>50.416666666666664</v>
      </c>
      <c r="C11" s="149"/>
      <c r="D11" s="147">
        <f t="shared" si="13"/>
        <v>139</v>
      </c>
      <c r="E11" s="148">
        <f t="shared" si="1"/>
        <v>42.083333333333329</v>
      </c>
      <c r="F11" s="149"/>
      <c r="G11" s="147">
        <f t="shared" si="14"/>
        <v>159</v>
      </c>
      <c r="H11" s="148">
        <f t="shared" si="2"/>
        <v>33.75</v>
      </c>
      <c r="I11" s="149"/>
      <c r="J11" s="147">
        <f t="shared" si="15"/>
        <v>179</v>
      </c>
      <c r="K11" s="148">
        <f t="shared" si="3"/>
        <v>25.416666666666657</v>
      </c>
      <c r="L11" s="147">
        <f t="shared" si="16"/>
        <v>134</v>
      </c>
      <c r="M11" s="148">
        <f t="shared" si="4"/>
        <v>48.46153846153846</v>
      </c>
      <c r="N11" s="149"/>
      <c r="O11" s="147">
        <f t="shared" si="17"/>
        <v>154</v>
      </c>
      <c r="P11" s="148">
        <f t="shared" si="5"/>
        <v>40.769230769230774</v>
      </c>
      <c r="Q11" s="149"/>
      <c r="R11" s="147">
        <f t="shared" si="18"/>
        <v>174</v>
      </c>
      <c r="S11" s="148">
        <f t="shared" si="6"/>
        <v>33.07692307692308</v>
      </c>
      <c r="T11" s="149"/>
      <c r="U11" s="147">
        <f t="shared" si="19"/>
        <v>194</v>
      </c>
      <c r="V11" s="148">
        <f t="shared" si="7"/>
        <v>22.400000000000006</v>
      </c>
      <c r="W11" s="147">
        <f t="shared" si="20"/>
        <v>129</v>
      </c>
      <c r="X11" s="148">
        <f t="shared" si="8"/>
        <v>48.4</v>
      </c>
      <c r="Y11" s="149"/>
      <c r="Z11" s="147">
        <f t="shared" si="21"/>
        <v>149</v>
      </c>
      <c r="AA11" s="148">
        <f t="shared" si="9"/>
        <v>40.4</v>
      </c>
      <c r="AB11" s="149"/>
      <c r="AC11" s="147">
        <f t="shared" si="22"/>
        <v>169</v>
      </c>
      <c r="AD11" s="148">
        <f t="shared" si="10"/>
        <v>32.400000000000006</v>
      </c>
      <c r="AE11" s="149"/>
      <c r="AF11" s="147">
        <f t="shared" si="23"/>
        <v>189</v>
      </c>
      <c r="AG11" s="148">
        <f t="shared" si="11"/>
        <v>24.400000000000006</v>
      </c>
    </row>
    <row r="12" spans="1:33" ht="18" customHeight="1" x14ac:dyDescent="0.25">
      <c r="A12" s="147">
        <f t="shared" si="12"/>
        <v>119.5</v>
      </c>
      <c r="B12" s="148">
        <f t="shared" si="0"/>
        <v>50.208333333333329</v>
      </c>
      <c r="C12" s="149"/>
      <c r="D12" s="147">
        <f t="shared" si="13"/>
        <v>139.5</v>
      </c>
      <c r="E12" s="148">
        <f t="shared" si="1"/>
        <v>41.875</v>
      </c>
      <c r="F12" s="149"/>
      <c r="G12" s="147">
        <f t="shared" si="14"/>
        <v>159.5</v>
      </c>
      <c r="H12" s="148">
        <f t="shared" si="2"/>
        <v>33.541666666666657</v>
      </c>
      <c r="I12" s="149"/>
      <c r="J12" s="147">
        <f t="shared" si="15"/>
        <v>179.5</v>
      </c>
      <c r="K12" s="148">
        <f t="shared" si="3"/>
        <v>25.208333333333329</v>
      </c>
      <c r="L12" s="147">
        <f t="shared" si="16"/>
        <v>134.5</v>
      </c>
      <c r="M12" s="148">
        <f t="shared" si="4"/>
        <v>48.269230769230774</v>
      </c>
      <c r="N12" s="149"/>
      <c r="O12" s="147">
        <f t="shared" si="17"/>
        <v>154.5</v>
      </c>
      <c r="P12" s="148">
        <f t="shared" si="5"/>
        <v>40.57692307692308</v>
      </c>
      <c r="Q12" s="149"/>
      <c r="R12" s="147">
        <f t="shared" si="18"/>
        <v>174.5</v>
      </c>
      <c r="S12" s="148">
        <f t="shared" si="6"/>
        <v>32.884615384615387</v>
      </c>
      <c r="T12" s="149"/>
      <c r="U12" s="147">
        <f t="shared" si="19"/>
        <v>194.5</v>
      </c>
      <c r="V12" s="148">
        <f t="shared" si="7"/>
        <v>22.200000000000003</v>
      </c>
      <c r="W12" s="147">
        <f t="shared" si="20"/>
        <v>129.5</v>
      </c>
      <c r="X12" s="148">
        <f t="shared" si="8"/>
        <v>48.2</v>
      </c>
      <c r="Y12" s="149"/>
      <c r="Z12" s="147">
        <f t="shared" si="21"/>
        <v>149.5</v>
      </c>
      <c r="AA12" s="148">
        <f t="shared" si="9"/>
        <v>40.200000000000003</v>
      </c>
      <c r="AB12" s="149"/>
      <c r="AC12" s="147">
        <f t="shared" si="22"/>
        <v>169.5</v>
      </c>
      <c r="AD12" s="148">
        <f t="shared" si="10"/>
        <v>32.200000000000003</v>
      </c>
      <c r="AE12" s="149"/>
      <c r="AF12" s="147">
        <f t="shared" si="23"/>
        <v>189.5</v>
      </c>
      <c r="AG12" s="148">
        <f t="shared" si="11"/>
        <v>24.200000000000003</v>
      </c>
    </row>
    <row r="13" spans="1:33" ht="18" customHeight="1" x14ac:dyDescent="0.25">
      <c r="A13" s="147">
        <f t="shared" si="12"/>
        <v>120</v>
      </c>
      <c r="B13" s="148">
        <f t="shared" si="0"/>
        <v>50</v>
      </c>
      <c r="C13" s="149"/>
      <c r="D13" s="147">
        <f t="shared" si="13"/>
        <v>140</v>
      </c>
      <c r="E13" s="148">
        <f t="shared" si="1"/>
        <v>41.666666666666664</v>
      </c>
      <c r="F13" s="149"/>
      <c r="G13" s="147">
        <f t="shared" si="14"/>
        <v>160</v>
      </c>
      <c r="H13" s="148">
        <f t="shared" si="2"/>
        <v>33.333333333333329</v>
      </c>
      <c r="I13" s="149"/>
      <c r="J13" s="147">
        <f t="shared" si="15"/>
        <v>180</v>
      </c>
      <c r="K13" s="148">
        <f t="shared" si="3"/>
        <v>25</v>
      </c>
      <c r="L13" s="147">
        <f t="shared" si="16"/>
        <v>135</v>
      </c>
      <c r="M13" s="148">
        <f t="shared" si="4"/>
        <v>48.07692307692308</v>
      </c>
      <c r="N13" s="149"/>
      <c r="O13" s="147">
        <f t="shared" si="17"/>
        <v>155</v>
      </c>
      <c r="P13" s="148">
        <f t="shared" si="5"/>
        <v>40.384615384615387</v>
      </c>
      <c r="Q13" s="149"/>
      <c r="R13" s="147">
        <f t="shared" si="18"/>
        <v>175</v>
      </c>
      <c r="S13" s="148">
        <f t="shared" si="6"/>
        <v>32.692307692307693</v>
      </c>
      <c r="T13" s="149"/>
      <c r="U13" s="147">
        <f t="shared" si="19"/>
        <v>195</v>
      </c>
      <c r="V13" s="148">
        <f t="shared" si="7"/>
        <v>22</v>
      </c>
      <c r="W13" s="147">
        <f t="shared" si="20"/>
        <v>130</v>
      </c>
      <c r="X13" s="148">
        <f t="shared" si="8"/>
        <v>48</v>
      </c>
      <c r="Y13" s="149"/>
      <c r="Z13" s="147">
        <f t="shared" si="21"/>
        <v>150</v>
      </c>
      <c r="AA13" s="148">
        <f t="shared" si="9"/>
        <v>40</v>
      </c>
      <c r="AB13" s="149"/>
      <c r="AC13" s="147">
        <f t="shared" si="22"/>
        <v>170</v>
      </c>
      <c r="AD13" s="148">
        <f t="shared" si="10"/>
        <v>32</v>
      </c>
      <c r="AE13" s="149"/>
      <c r="AF13" s="147">
        <f t="shared" si="23"/>
        <v>190</v>
      </c>
      <c r="AG13" s="148">
        <f t="shared" si="11"/>
        <v>24</v>
      </c>
    </row>
    <row r="14" spans="1:33" ht="18" customHeight="1" x14ac:dyDescent="0.25">
      <c r="A14" s="147">
        <f t="shared" si="12"/>
        <v>120.5</v>
      </c>
      <c r="B14" s="148">
        <f t="shared" si="0"/>
        <v>49.791666666666664</v>
      </c>
      <c r="C14" s="149"/>
      <c r="D14" s="147">
        <f t="shared" si="13"/>
        <v>140.5</v>
      </c>
      <c r="E14" s="148">
        <f t="shared" si="1"/>
        <v>41.458333333333329</v>
      </c>
      <c r="F14" s="149"/>
      <c r="G14" s="147">
        <f t="shared" si="14"/>
        <v>160.5</v>
      </c>
      <c r="H14" s="148">
        <f t="shared" si="2"/>
        <v>33.125</v>
      </c>
      <c r="I14" s="149"/>
      <c r="J14" s="147">
        <f t="shared" si="15"/>
        <v>180.5</v>
      </c>
      <c r="K14" s="148">
        <f t="shared" si="3"/>
        <v>24.791666666666657</v>
      </c>
      <c r="L14" s="147">
        <f t="shared" si="16"/>
        <v>135.5</v>
      </c>
      <c r="M14" s="148">
        <f t="shared" si="4"/>
        <v>47.884615384615387</v>
      </c>
      <c r="N14" s="149"/>
      <c r="O14" s="147">
        <f t="shared" si="17"/>
        <v>155.5</v>
      </c>
      <c r="P14" s="148">
        <f t="shared" si="5"/>
        <v>40.192307692307693</v>
      </c>
      <c r="Q14" s="149"/>
      <c r="R14" s="147">
        <f t="shared" si="18"/>
        <v>175.5</v>
      </c>
      <c r="S14" s="148">
        <f t="shared" si="6"/>
        <v>32.5</v>
      </c>
      <c r="T14" s="149"/>
      <c r="U14" s="147">
        <f t="shared" si="19"/>
        <v>195.5</v>
      </c>
      <c r="V14" s="148">
        <f t="shared" si="7"/>
        <v>21.799999999999997</v>
      </c>
      <c r="W14" s="147">
        <f t="shared" si="20"/>
        <v>130.5</v>
      </c>
      <c r="X14" s="148">
        <f t="shared" si="8"/>
        <v>47.8</v>
      </c>
      <c r="Y14" s="149"/>
      <c r="Z14" s="147">
        <f t="shared" si="21"/>
        <v>150.5</v>
      </c>
      <c r="AA14" s="148">
        <f t="shared" si="9"/>
        <v>39.799999999999997</v>
      </c>
      <c r="AB14" s="149"/>
      <c r="AC14" s="147">
        <f t="shared" si="22"/>
        <v>170.5</v>
      </c>
      <c r="AD14" s="148">
        <f t="shared" si="10"/>
        <v>31.799999999999997</v>
      </c>
      <c r="AE14" s="149"/>
      <c r="AF14" s="147">
        <f t="shared" si="23"/>
        <v>190.5</v>
      </c>
      <c r="AG14" s="148">
        <f t="shared" si="11"/>
        <v>23.799999999999997</v>
      </c>
    </row>
    <row r="15" spans="1:33" ht="18" customHeight="1" x14ac:dyDescent="0.25">
      <c r="A15" s="147">
        <f t="shared" si="12"/>
        <v>121</v>
      </c>
      <c r="B15" s="148">
        <f t="shared" si="0"/>
        <v>49.583333333333329</v>
      </c>
      <c r="C15" s="149"/>
      <c r="D15" s="147">
        <f t="shared" si="13"/>
        <v>141</v>
      </c>
      <c r="E15" s="148">
        <f t="shared" si="1"/>
        <v>41.25</v>
      </c>
      <c r="F15" s="149"/>
      <c r="G15" s="147">
        <f t="shared" si="14"/>
        <v>161</v>
      </c>
      <c r="H15" s="148">
        <f t="shared" si="2"/>
        <v>32.916666666666657</v>
      </c>
      <c r="I15" s="149"/>
      <c r="J15" s="147">
        <f t="shared" si="15"/>
        <v>181</v>
      </c>
      <c r="K15" s="148">
        <f t="shared" si="3"/>
        <v>24.583333333333329</v>
      </c>
      <c r="L15" s="147">
        <f t="shared" si="16"/>
        <v>136</v>
      </c>
      <c r="M15" s="148">
        <f t="shared" si="4"/>
        <v>47.692307692307693</v>
      </c>
      <c r="N15" s="149"/>
      <c r="O15" s="147">
        <f t="shared" si="17"/>
        <v>156</v>
      </c>
      <c r="P15" s="148">
        <f t="shared" si="5"/>
        <v>40</v>
      </c>
      <c r="Q15" s="149"/>
      <c r="R15" s="147">
        <f t="shared" si="18"/>
        <v>176</v>
      </c>
      <c r="S15" s="148">
        <f t="shared" si="6"/>
        <v>32.307692307692307</v>
      </c>
      <c r="T15" s="149"/>
      <c r="U15" s="147">
        <f t="shared" si="19"/>
        <v>196</v>
      </c>
      <c r="V15" s="148">
        <f t="shared" si="7"/>
        <v>21.599999999999994</v>
      </c>
      <c r="W15" s="147">
        <f t="shared" si="20"/>
        <v>131</v>
      </c>
      <c r="X15" s="148">
        <f t="shared" si="8"/>
        <v>47.6</v>
      </c>
      <c r="Y15" s="149"/>
      <c r="Z15" s="147">
        <f t="shared" si="21"/>
        <v>151</v>
      </c>
      <c r="AA15" s="148">
        <f t="shared" si="9"/>
        <v>39.6</v>
      </c>
      <c r="AB15" s="149"/>
      <c r="AC15" s="147">
        <f t="shared" si="22"/>
        <v>171</v>
      </c>
      <c r="AD15" s="148">
        <f t="shared" si="10"/>
        <v>31.599999999999994</v>
      </c>
      <c r="AE15" s="149"/>
      <c r="AF15" s="147">
        <f t="shared" si="23"/>
        <v>191</v>
      </c>
      <c r="AG15" s="148">
        <f t="shared" si="11"/>
        <v>23.599999999999994</v>
      </c>
    </row>
    <row r="16" spans="1:33" ht="18" customHeight="1" x14ac:dyDescent="0.25">
      <c r="A16" s="147">
        <f t="shared" si="12"/>
        <v>121.5</v>
      </c>
      <c r="B16" s="148">
        <f t="shared" si="0"/>
        <v>49.375</v>
      </c>
      <c r="C16" s="149"/>
      <c r="D16" s="147">
        <f t="shared" si="13"/>
        <v>141.5</v>
      </c>
      <c r="E16" s="148">
        <f t="shared" si="1"/>
        <v>41.041666666666664</v>
      </c>
      <c r="F16" s="149"/>
      <c r="G16" s="147">
        <f t="shared" si="14"/>
        <v>161.5</v>
      </c>
      <c r="H16" s="148">
        <f t="shared" si="2"/>
        <v>32.708333333333329</v>
      </c>
      <c r="I16" s="149"/>
      <c r="J16" s="147">
        <f t="shared" si="15"/>
        <v>181.5</v>
      </c>
      <c r="K16" s="148">
        <f t="shared" si="3"/>
        <v>24.375</v>
      </c>
      <c r="L16" s="147">
        <f t="shared" si="16"/>
        <v>136.5</v>
      </c>
      <c r="M16" s="148">
        <f t="shared" si="4"/>
        <v>47.5</v>
      </c>
      <c r="N16" s="149"/>
      <c r="O16" s="147">
        <f t="shared" si="17"/>
        <v>156.5</v>
      </c>
      <c r="P16" s="148">
        <f t="shared" si="5"/>
        <v>39.807692307692307</v>
      </c>
      <c r="Q16" s="149"/>
      <c r="R16" s="147">
        <f t="shared" si="18"/>
        <v>176.5</v>
      </c>
      <c r="S16" s="148">
        <f t="shared" si="6"/>
        <v>32.115384615384613</v>
      </c>
      <c r="T16" s="149"/>
      <c r="U16" s="147">
        <f t="shared" si="19"/>
        <v>196.5</v>
      </c>
      <c r="V16" s="148">
        <f t="shared" si="7"/>
        <v>21.400000000000006</v>
      </c>
      <c r="W16" s="147">
        <f t="shared" si="20"/>
        <v>131.5</v>
      </c>
      <c r="X16" s="148">
        <f t="shared" si="8"/>
        <v>47.4</v>
      </c>
      <c r="Y16" s="149"/>
      <c r="Z16" s="147">
        <f t="shared" si="21"/>
        <v>151.5</v>
      </c>
      <c r="AA16" s="148">
        <f t="shared" si="9"/>
        <v>39.4</v>
      </c>
      <c r="AB16" s="149"/>
      <c r="AC16" s="147">
        <f t="shared" si="22"/>
        <v>171.5</v>
      </c>
      <c r="AD16" s="148">
        <f t="shared" si="10"/>
        <v>31.400000000000006</v>
      </c>
      <c r="AE16" s="149"/>
      <c r="AF16" s="147">
        <f t="shared" si="23"/>
        <v>191.5</v>
      </c>
      <c r="AG16" s="148">
        <f t="shared" si="11"/>
        <v>23.400000000000006</v>
      </c>
    </row>
    <row r="17" spans="1:33" ht="18" customHeight="1" x14ac:dyDescent="0.25">
      <c r="A17" s="147">
        <f t="shared" si="12"/>
        <v>122</v>
      </c>
      <c r="B17" s="148">
        <f t="shared" si="0"/>
        <v>49.166666666666664</v>
      </c>
      <c r="C17" s="149"/>
      <c r="D17" s="147">
        <f t="shared" si="13"/>
        <v>142</v>
      </c>
      <c r="E17" s="148">
        <f t="shared" si="1"/>
        <v>40.833333333333329</v>
      </c>
      <c r="F17" s="149"/>
      <c r="G17" s="147">
        <f t="shared" si="14"/>
        <v>162</v>
      </c>
      <c r="H17" s="148">
        <f t="shared" si="2"/>
        <v>32.5</v>
      </c>
      <c r="I17" s="149"/>
      <c r="J17" s="147">
        <f t="shared" si="15"/>
        <v>182</v>
      </c>
      <c r="K17" s="148">
        <f t="shared" si="3"/>
        <v>24.166666666666657</v>
      </c>
      <c r="L17" s="147">
        <f t="shared" si="16"/>
        <v>137</v>
      </c>
      <c r="M17" s="148">
        <f t="shared" si="4"/>
        <v>47.307692307692307</v>
      </c>
      <c r="N17" s="149"/>
      <c r="O17" s="147">
        <f t="shared" si="17"/>
        <v>157</v>
      </c>
      <c r="P17" s="148">
        <f t="shared" si="5"/>
        <v>39.61538461538462</v>
      </c>
      <c r="Q17" s="149"/>
      <c r="R17" s="147">
        <f t="shared" si="18"/>
        <v>177</v>
      </c>
      <c r="S17" s="148">
        <f t="shared" si="6"/>
        <v>31.92307692307692</v>
      </c>
      <c r="T17" s="149"/>
      <c r="U17" s="147">
        <f t="shared" si="19"/>
        <v>197</v>
      </c>
      <c r="V17" s="148">
        <f t="shared" si="7"/>
        <v>21.200000000000003</v>
      </c>
      <c r="W17" s="147">
        <f t="shared" si="20"/>
        <v>132</v>
      </c>
      <c r="X17" s="148">
        <f t="shared" si="8"/>
        <v>47.2</v>
      </c>
      <c r="Y17" s="149"/>
      <c r="Z17" s="147">
        <f t="shared" si="21"/>
        <v>152</v>
      </c>
      <c r="AA17" s="148">
        <f t="shared" si="9"/>
        <v>39.200000000000003</v>
      </c>
      <c r="AB17" s="149"/>
      <c r="AC17" s="147">
        <f t="shared" si="22"/>
        <v>172</v>
      </c>
      <c r="AD17" s="148">
        <f t="shared" si="10"/>
        <v>31.200000000000003</v>
      </c>
      <c r="AE17" s="149"/>
      <c r="AF17" s="147">
        <f t="shared" si="23"/>
        <v>192</v>
      </c>
      <c r="AG17" s="148">
        <f t="shared" si="11"/>
        <v>23.200000000000003</v>
      </c>
    </row>
    <row r="18" spans="1:33" ht="18" customHeight="1" x14ac:dyDescent="0.25">
      <c r="A18" s="147">
        <f t="shared" si="12"/>
        <v>122.5</v>
      </c>
      <c r="B18" s="148">
        <f t="shared" si="0"/>
        <v>48.958333333333329</v>
      </c>
      <c r="C18" s="149"/>
      <c r="D18" s="147">
        <f t="shared" si="13"/>
        <v>142.5</v>
      </c>
      <c r="E18" s="148">
        <f t="shared" si="1"/>
        <v>40.625</v>
      </c>
      <c r="F18" s="149"/>
      <c r="G18" s="147">
        <f t="shared" si="14"/>
        <v>162.5</v>
      </c>
      <c r="H18" s="148">
        <f t="shared" si="2"/>
        <v>32.291666666666657</v>
      </c>
      <c r="I18" s="149"/>
      <c r="J18" s="147">
        <f t="shared" si="15"/>
        <v>182.5</v>
      </c>
      <c r="K18" s="148">
        <f t="shared" si="3"/>
        <v>23.958333333333329</v>
      </c>
      <c r="L18" s="147">
        <f t="shared" si="16"/>
        <v>137.5</v>
      </c>
      <c r="M18" s="148">
        <f t="shared" si="4"/>
        <v>47.11538461538462</v>
      </c>
      <c r="N18" s="149"/>
      <c r="O18" s="147">
        <f t="shared" si="17"/>
        <v>157.5</v>
      </c>
      <c r="P18" s="148">
        <f t="shared" si="5"/>
        <v>39.423076923076927</v>
      </c>
      <c r="Q18" s="149"/>
      <c r="R18" s="147">
        <f t="shared" si="18"/>
        <v>177.5</v>
      </c>
      <c r="S18" s="148">
        <f t="shared" si="6"/>
        <v>31.730769230769226</v>
      </c>
      <c r="T18" s="149"/>
      <c r="U18" s="147">
        <f t="shared" si="19"/>
        <v>197.5</v>
      </c>
      <c r="V18" s="148">
        <f t="shared" si="7"/>
        <v>21</v>
      </c>
      <c r="W18" s="147">
        <f t="shared" si="20"/>
        <v>132.5</v>
      </c>
      <c r="X18" s="148">
        <f t="shared" si="8"/>
        <v>47</v>
      </c>
      <c r="Y18" s="149"/>
      <c r="Z18" s="147">
        <f t="shared" si="21"/>
        <v>152.5</v>
      </c>
      <c r="AA18" s="148">
        <f t="shared" si="9"/>
        <v>39</v>
      </c>
      <c r="AB18" s="149"/>
      <c r="AC18" s="147">
        <f t="shared" si="22"/>
        <v>172.5</v>
      </c>
      <c r="AD18" s="148">
        <f t="shared" si="10"/>
        <v>31</v>
      </c>
      <c r="AE18" s="149"/>
      <c r="AF18" s="147">
        <f t="shared" si="23"/>
        <v>192.5</v>
      </c>
      <c r="AG18" s="148">
        <f t="shared" si="11"/>
        <v>23</v>
      </c>
    </row>
    <row r="19" spans="1:33" ht="18" customHeight="1" x14ac:dyDescent="0.25">
      <c r="A19" s="147">
        <f t="shared" si="12"/>
        <v>123</v>
      </c>
      <c r="B19" s="148">
        <f t="shared" si="0"/>
        <v>48.75</v>
      </c>
      <c r="C19" s="149"/>
      <c r="D19" s="147">
        <f t="shared" si="13"/>
        <v>143</v>
      </c>
      <c r="E19" s="148">
        <f t="shared" si="1"/>
        <v>40.416666666666664</v>
      </c>
      <c r="F19" s="149"/>
      <c r="G19" s="147">
        <f t="shared" si="14"/>
        <v>163</v>
      </c>
      <c r="H19" s="148">
        <f t="shared" si="2"/>
        <v>32.083333333333329</v>
      </c>
      <c r="I19" s="149"/>
      <c r="J19" s="147">
        <f t="shared" si="15"/>
        <v>183</v>
      </c>
      <c r="K19" s="148">
        <f t="shared" si="3"/>
        <v>23.75</v>
      </c>
      <c r="L19" s="147">
        <f t="shared" si="16"/>
        <v>138</v>
      </c>
      <c r="M19" s="148">
        <f t="shared" si="4"/>
        <v>46.923076923076927</v>
      </c>
      <c r="N19" s="149"/>
      <c r="O19" s="147">
        <f t="shared" si="17"/>
        <v>158</v>
      </c>
      <c r="P19" s="148">
        <f t="shared" si="5"/>
        <v>39.230769230769234</v>
      </c>
      <c r="Q19" s="149"/>
      <c r="R19" s="147">
        <f t="shared" si="18"/>
        <v>178</v>
      </c>
      <c r="S19" s="148">
        <f t="shared" si="6"/>
        <v>31.538461538461547</v>
      </c>
      <c r="T19" s="149"/>
      <c r="U19" s="147">
        <f t="shared" si="19"/>
        <v>198</v>
      </c>
      <c r="V19" s="148">
        <f t="shared" si="7"/>
        <v>20.799999999999997</v>
      </c>
      <c r="W19" s="147">
        <f t="shared" si="20"/>
        <v>133</v>
      </c>
      <c r="X19" s="148">
        <f t="shared" si="8"/>
        <v>46.8</v>
      </c>
      <c r="Y19" s="149"/>
      <c r="Z19" s="147">
        <f t="shared" si="21"/>
        <v>153</v>
      </c>
      <c r="AA19" s="148">
        <f t="shared" si="9"/>
        <v>38.799999999999997</v>
      </c>
      <c r="AB19" s="149"/>
      <c r="AC19" s="147">
        <f t="shared" si="22"/>
        <v>173</v>
      </c>
      <c r="AD19" s="148">
        <f t="shared" si="10"/>
        <v>30.799999999999997</v>
      </c>
      <c r="AE19" s="149"/>
      <c r="AF19" s="147">
        <f t="shared" si="23"/>
        <v>193</v>
      </c>
      <c r="AG19" s="148">
        <f t="shared" si="11"/>
        <v>22.799999999999997</v>
      </c>
    </row>
    <row r="20" spans="1:33" ht="18" customHeight="1" x14ac:dyDescent="0.25">
      <c r="A20" s="147">
        <f t="shared" si="12"/>
        <v>123.5</v>
      </c>
      <c r="B20" s="148">
        <f t="shared" si="0"/>
        <v>48.541666666666664</v>
      </c>
      <c r="C20" s="149"/>
      <c r="D20" s="147">
        <f t="shared" si="13"/>
        <v>143.5</v>
      </c>
      <c r="E20" s="148">
        <f t="shared" si="1"/>
        <v>40.208333333333329</v>
      </c>
      <c r="F20" s="149"/>
      <c r="G20" s="147">
        <f t="shared" si="14"/>
        <v>163.5</v>
      </c>
      <c r="H20" s="148">
        <f t="shared" si="2"/>
        <v>31.875</v>
      </c>
      <c r="I20" s="149"/>
      <c r="J20" s="147">
        <f t="shared" si="15"/>
        <v>183.5</v>
      </c>
      <c r="K20" s="148">
        <f t="shared" si="3"/>
        <v>23.541666666666657</v>
      </c>
      <c r="L20" s="147">
        <f t="shared" si="16"/>
        <v>138.5</v>
      </c>
      <c r="M20" s="148">
        <f t="shared" si="4"/>
        <v>46.730769230769234</v>
      </c>
      <c r="N20" s="149"/>
      <c r="O20" s="147">
        <f t="shared" si="17"/>
        <v>158.5</v>
      </c>
      <c r="P20" s="148">
        <f t="shared" si="5"/>
        <v>39.03846153846154</v>
      </c>
      <c r="Q20" s="149"/>
      <c r="R20" s="147">
        <f t="shared" si="18"/>
        <v>178.5</v>
      </c>
      <c r="S20" s="148">
        <f t="shared" si="6"/>
        <v>31.346153846153854</v>
      </c>
      <c r="T20" s="149"/>
      <c r="U20" s="147">
        <f t="shared" si="19"/>
        <v>198.5</v>
      </c>
      <c r="V20" s="148">
        <f t="shared" si="7"/>
        <v>20.599999999999994</v>
      </c>
      <c r="W20" s="147">
        <f t="shared" si="20"/>
        <v>133.5</v>
      </c>
      <c r="X20" s="148">
        <f t="shared" si="8"/>
        <v>46.6</v>
      </c>
      <c r="Y20" s="149"/>
      <c r="Z20" s="147">
        <f t="shared" si="21"/>
        <v>153.5</v>
      </c>
      <c r="AA20" s="148">
        <f t="shared" si="9"/>
        <v>38.6</v>
      </c>
      <c r="AB20" s="149"/>
      <c r="AC20" s="147">
        <f t="shared" si="22"/>
        <v>173.5</v>
      </c>
      <c r="AD20" s="148">
        <f t="shared" si="10"/>
        <v>30.599999999999994</v>
      </c>
      <c r="AE20" s="149"/>
      <c r="AF20" s="147">
        <f t="shared" si="23"/>
        <v>193.5</v>
      </c>
      <c r="AG20" s="148">
        <f t="shared" si="11"/>
        <v>22.599999999999994</v>
      </c>
    </row>
    <row r="21" spans="1:33" ht="18" customHeight="1" x14ac:dyDescent="0.25">
      <c r="A21" s="147">
        <f t="shared" si="12"/>
        <v>124</v>
      </c>
      <c r="B21" s="148">
        <f t="shared" si="0"/>
        <v>48.333333333333329</v>
      </c>
      <c r="C21" s="149"/>
      <c r="D21" s="147">
        <f t="shared" si="13"/>
        <v>144</v>
      </c>
      <c r="E21" s="148">
        <f t="shared" si="1"/>
        <v>40</v>
      </c>
      <c r="F21" s="149"/>
      <c r="G21" s="147">
        <f t="shared" si="14"/>
        <v>164</v>
      </c>
      <c r="H21" s="148">
        <f t="shared" si="2"/>
        <v>31.666666666666657</v>
      </c>
      <c r="I21" s="149"/>
      <c r="J21" s="147">
        <f t="shared" si="15"/>
        <v>184</v>
      </c>
      <c r="K21" s="148">
        <f t="shared" si="3"/>
        <v>23.333333333333329</v>
      </c>
      <c r="L21" s="147">
        <f t="shared" si="16"/>
        <v>139</v>
      </c>
      <c r="M21" s="148">
        <f t="shared" si="4"/>
        <v>46.53846153846154</v>
      </c>
      <c r="N21" s="149"/>
      <c r="O21" s="147">
        <f t="shared" si="17"/>
        <v>159</v>
      </c>
      <c r="P21" s="148">
        <f t="shared" si="5"/>
        <v>38.846153846153847</v>
      </c>
      <c r="Q21" s="149"/>
      <c r="R21" s="147">
        <f t="shared" si="18"/>
        <v>179</v>
      </c>
      <c r="S21" s="148">
        <f t="shared" si="6"/>
        <v>31.15384615384616</v>
      </c>
      <c r="T21" s="149"/>
      <c r="U21" s="147">
        <f t="shared" si="19"/>
        <v>199</v>
      </c>
      <c r="V21" s="148">
        <f t="shared" si="7"/>
        <v>20.400000000000006</v>
      </c>
      <c r="W21" s="147">
        <f t="shared" si="20"/>
        <v>134</v>
      </c>
      <c r="X21" s="148">
        <f t="shared" si="8"/>
        <v>46.4</v>
      </c>
      <c r="Y21" s="149"/>
      <c r="Z21" s="147">
        <f t="shared" si="21"/>
        <v>154</v>
      </c>
      <c r="AA21" s="148">
        <f t="shared" si="9"/>
        <v>38.4</v>
      </c>
      <c r="AB21" s="149"/>
      <c r="AC21" s="147">
        <f t="shared" si="22"/>
        <v>174</v>
      </c>
      <c r="AD21" s="148">
        <f t="shared" si="10"/>
        <v>30.400000000000006</v>
      </c>
      <c r="AE21" s="149"/>
      <c r="AF21" s="147">
        <f t="shared" si="23"/>
        <v>194</v>
      </c>
      <c r="AG21" s="148">
        <f t="shared" si="11"/>
        <v>22.400000000000006</v>
      </c>
    </row>
    <row r="22" spans="1:33" ht="18" customHeight="1" x14ac:dyDescent="0.25">
      <c r="A22" s="147">
        <f t="shared" si="12"/>
        <v>124.5</v>
      </c>
      <c r="B22" s="148">
        <f t="shared" si="0"/>
        <v>48.125</v>
      </c>
      <c r="C22" s="149"/>
      <c r="D22" s="147">
        <f t="shared" si="13"/>
        <v>144.5</v>
      </c>
      <c r="E22" s="148">
        <f t="shared" si="1"/>
        <v>39.791666666666664</v>
      </c>
      <c r="F22" s="149"/>
      <c r="G22" s="147">
        <f t="shared" si="14"/>
        <v>164.5</v>
      </c>
      <c r="H22" s="148">
        <f t="shared" si="2"/>
        <v>31.458333333333329</v>
      </c>
      <c r="I22" s="149"/>
      <c r="J22" s="147">
        <f t="shared" si="15"/>
        <v>184.5</v>
      </c>
      <c r="K22" s="148">
        <f t="shared" si="3"/>
        <v>23.125</v>
      </c>
      <c r="L22" s="147">
        <f t="shared" si="16"/>
        <v>139.5</v>
      </c>
      <c r="M22" s="148">
        <f t="shared" si="4"/>
        <v>46.346153846153847</v>
      </c>
      <c r="N22" s="149"/>
      <c r="O22" s="147">
        <f t="shared" si="17"/>
        <v>159.5</v>
      </c>
      <c r="P22" s="148">
        <f t="shared" si="5"/>
        <v>38.653846153846153</v>
      </c>
      <c r="Q22" s="149"/>
      <c r="R22" s="147">
        <f t="shared" si="18"/>
        <v>179.5</v>
      </c>
      <c r="S22" s="148">
        <f t="shared" si="6"/>
        <v>30.961538461538467</v>
      </c>
      <c r="T22" s="149"/>
      <c r="U22" s="147">
        <f t="shared" si="19"/>
        <v>199.5</v>
      </c>
      <c r="V22" s="148">
        <f t="shared" si="7"/>
        <v>20.200000000000003</v>
      </c>
      <c r="W22" s="147">
        <f t="shared" si="20"/>
        <v>134.5</v>
      </c>
      <c r="X22" s="148">
        <f t="shared" si="8"/>
        <v>46.2</v>
      </c>
      <c r="Y22" s="149"/>
      <c r="Z22" s="147">
        <f t="shared" si="21"/>
        <v>154.5</v>
      </c>
      <c r="AA22" s="148">
        <f t="shared" si="9"/>
        <v>38.200000000000003</v>
      </c>
      <c r="AB22" s="149"/>
      <c r="AC22" s="147">
        <f t="shared" si="22"/>
        <v>174.5</v>
      </c>
      <c r="AD22" s="148">
        <f t="shared" si="10"/>
        <v>30.200000000000003</v>
      </c>
      <c r="AE22" s="149"/>
      <c r="AF22" s="147">
        <f t="shared" si="23"/>
        <v>194.5</v>
      </c>
      <c r="AG22" s="148">
        <f t="shared" si="11"/>
        <v>22.200000000000003</v>
      </c>
    </row>
    <row r="23" spans="1:33" ht="18" customHeight="1" x14ac:dyDescent="0.25">
      <c r="A23" s="147">
        <f t="shared" si="12"/>
        <v>125</v>
      </c>
      <c r="B23" s="148">
        <f t="shared" si="0"/>
        <v>47.916666666666664</v>
      </c>
      <c r="C23" s="149"/>
      <c r="D23" s="147">
        <f t="shared" si="13"/>
        <v>145</v>
      </c>
      <c r="E23" s="148">
        <f t="shared" si="1"/>
        <v>39.583333333333329</v>
      </c>
      <c r="F23" s="149"/>
      <c r="G23" s="147">
        <f t="shared" si="14"/>
        <v>165</v>
      </c>
      <c r="H23" s="148">
        <f t="shared" si="2"/>
        <v>31.25</v>
      </c>
      <c r="I23" s="149"/>
      <c r="J23" s="147">
        <f t="shared" si="15"/>
        <v>185</v>
      </c>
      <c r="K23" s="148">
        <f t="shared" si="3"/>
        <v>22.916666666666657</v>
      </c>
      <c r="L23" s="147">
        <f t="shared" si="16"/>
        <v>140</v>
      </c>
      <c r="M23" s="148">
        <f t="shared" si="4"/>
        <v>46.153846153846153</v>
      </c>
      <c r="N23" s="149"/>
      <c r="O23" s="147">
        <f t="shared" si="17"/>
        <v>160</v>
      </c>
      <c r="P23" s="148">
        <f t="shared" si="5"/>
        <v>38.461538461538467</v>
      </c>
      <c r="Q23" s="149"/>
      <c r="R23" s="147">
        <f t="shared" si="18"/>
        <v>180</v>
      </c>
      <c r="S23" s="148">
        <f t="shared" si="6"/>
        <v>30.769230769230774</v>
      </c>
      <c r="T23" s="149"/>
      <c r="U23" s="147">
        <f t="shared" si="19"/>
        <v>200</v>
      </c>
      <c r="V23" s="148">
        <f t="shared" si="7"/>
        <v>20</v>
      </c>
      <c r="W23" s="147">
        <f t="shared" si="20"/>
        <v>135</v>
      </c>
      <c r="X23" s="148">
        <f t="shared" si="8"/>
        <v>46</v>
      </c>
      <c r="Y23" s="149"/>
      <c r="Z23" s="147">
        <f t="shared" si="21"/>
        <v>155</v>
      </c>
      <c r="AA23" s="148">
        <f t="shared" si="9"/>
        <v>38</v>
      </c>
      <c r="AB23" s="149"/>
      <c r="AC23" s="147">
        <f t="shared" si="22"/>
        <v>175</v>
      </c>
      <c r="AD23" s="148">
        <f t="shared" si="10"/>
        <v>30</v>
      </c>
      <c r="AE23" s="149"/>
      <c r="AF23" s="147">
        <f t="shared" si="23"/>
        <v>195</v>
      </c>
      <c r="AG23" s="148">
        <f t="shared" si="11"/>
        <v>22</v>
      </c>
    </row>
    <row r="24" spans="1:33" ht="18" customHeight="1" x14ac:dyDescent="0.25">
      <c r="A24" s="147">
        <f t="shared" si="12"/>
        <v>125.5</v>
      </c>
      <c r="B24" s="148">
        <f t="shared" si="0"/>
        <v>47.708333333333329</v>
      </c>
      <c r="C24" s="149"/>
      <c r="D24" s="147">
        <f t="shared" si="13"/>
        <v>145.5</v>
      </c>
      <c r="E24" s="148">
        <f t="shared" si="1"/>
        <v>39.375</v>
      </c>
      <c r="F24" s="149"/>
      <c r="G24" s="147">
        <f t="shared" si="14"/>
        <v>165.5</v>
      </c>
      <c r="H24" s="148">
        <f t="shared" si="2"/>
        <v>31.041666666666657</v>
      </c>
      <c r="I24" s="149"/>
      <c r="J24" s="147">
        <f t="shared" si="15"/>
        <v>185.5</v>
      </c>
      <c r="K24" s="148">
        <f t="shared" si="3"/>
        <v>22.708333333333329</v>
      </c>
      <c r="L24" s="147">
        <f t="shared" si="16"/>
        <v>140.5</v>
      </c>
      <c r="M24" s="148">
        <f t="shared" si="4"/>
        <v>45.96153846153846</v>
      </c>
      <c r="N24" s="149"/>
      <c r="O24" s="147">
        <f t="shared" si="17"/>
        <v>160.5</v>
      </c>
      <c r="P24" s="148">
        <f t="shared" si="5"/>
        <v>38.269230769230774</v>
      </c>
      <c r="Q24" s="149"/>
      <c r="R24" s="147">
        <f t="shared" si="18"/>
        <v>180.5</v>
      </c>
      <c r="S24" s="148">
        <f t="shared" si="6"/>
        <v>30.57692307692308</v>
      </c>
      <c r="T24" s="149"/>
      <c r="U24" s="147">
        <f t="shared" si="19"/>
        <v>200.5</v>
      </c>
      <c r="V24" s="148">
        <f t="shared" si="7"/>
        <v>19.799999999999997</v>
      </c>
      <c r="W24" s="147">
        <f t="shared" si="20"/>
        <v>135.5</v>
      </c>
      <c r="X24" s="148">
        <f t="shared" si="8"/>
        <v>45.8</v>
      </c>
      <c r="Y24" s="149"/>
      <c r="Z24" s="147">
        <f t="shared" si="21"/>
        <v>155.5</v>
      </c>
      <c r="AA24" s="148">
        <f t="shared" si="9"/>
        <v>37.799999999999997</v>
      </c>
      <c r="AB24" s="149"/>
      <c r="AC24" s="147">
        <f t="shared" si="22"/>
        <v>175.5</v>
      </c>
      <c r="AD24" s="148">
        <f t="shared" si="10"/>
        <v>29.799999999999997</v>
      </c>
      <c r="AE24" s="149"/>
      <c r="AF24" s="147">
        <f t="shared" si="23"/>
        <v>195.5</v>
      </c>
      <c r="AG24" s="148">
        <f t="shared" si="11"/>
        <v>21.799999999999997</v>
      </c>
    </row>
    <row r="25" spans="1:33" ht="18" customHeight="1" x14ac:dyDescent="0.25">
      <c r="A25" s="147">
        <f t="shared" si="12"/>
        <v>126</v>
      </c>
      <c r="B25" s="148">
        <f t="shared" si="0"/>
        <v>47.5</v>
      </c>
      <c r="C25" s="149"/>
      <c r="D25" s="147">
        <f t="shared" si="13"/>
        <v>146</v>
      </c>
      <c r="E25" s="148">
        <f t="shared" si="1"/>
        <v>39.166666666666664</v>
      </c>
      <c r="F25" s="149"/>
      <c r="G25" s="147">
        <f t="shared" si="14"/>
        <v>166</v>
      </c>
      <c r="H25" s="148">
        <f t="shared" si="2"/>
        <v>30.833333333333329</v>
      </c>
      <c r="I25" s="149"/>
      <c r="J25" s="147">
        <f t="shared" si="15"/>
        <v>186</v>
      </c>
      <c r="K25" s="148">
        <f t="shared" si="3"/>
        <v>22.5</v>
      </c>
      <c r="L25" s="147">
        <f t="shared" si="16"/>
        <v>141</v>
      </c>
      <c r="M25" s="148">
        <f t="shared" si="4"/>
        <v>45.769230769230774</v>
      </c>
      <c r="N25" s="149"/>
      <c r="O25" s="147">
        <f t="shared" si="17"/>
        <v>161</v>
      </c>
      <c r="P25" s="148">
        <f t="shared" si="5"/>
        <v>38.07692307692308</v>
      </c>
      <c r="Q25" s="149"/>
      <c r="R25" s="147">
        <f t="shared" si="18"/>
        <v>181</v>
      </c>
      <c r="S25" s="148">
        <f t="shared" si="6"/>
        <v>30.384615384615387</v>
      </c>
      <c r="T25" s="149"/>
      <c r="U25" s="147">
        <f t="shared" si="19"/>
        <v>201</v>
      </c>
      <c r="V25" s="148">
        <f t="shared" si="7"/>
        <v>19.599999999999994</v>
      </c>
      <c r="W25" s="147">
        <f t="shared" si="20"/>
        <v>136</v>
      </c>
      <c r="X25" s="148">
        <f t="shared" si="8"/>
        <v>45.6</v>
      </c>
      <c r="Y25" s="149"/>
      <c r="Z25" s="147">
        <f t="shared" si="21"/>
        <v>156</v>
      </c>
      <c r="AA25" s="148">
        <f t="shared" si="9"/>
        <v>37.6</v>
      </c>
      <c r="AB25" s="149"/>
      <c r="AC25" s="147">
        <f t="shared" si="22"/>
        <v>176</v>
      </c>
      <c r="AD25" s="148">
        <f t="shared" si="10"/>
        <v>29.599999999999994</v>
      </c>
      <c r="AE25" s="149"/>
      <c r="AF25" s="147">
        <f t="shared" si="23"/>
        <v>196</v>
      </c>
      <c r="AG25" s="148">
        <f t="shared" si="11"/>
        <v>21.599999999999994</v>
      </c>
    </row>
    <row r="26" spans="1:33" ht="18" customHeight="1" x14ac:dyDescent="0.25">
      <c r="A26" s="147">
        <f t="shared" si="12"/>
        <v>126.5</v>
      </c>
      <c r="B26" s="148">
        <f t="shared" si="0"/>
        <v>47.291666666666664</v>
      </c>
      <c r="C26" s="149"/>
      <c r="D26" s="147">
        <f t="shared" si="13"/>
        <v>146.5</v>
      </c>
      <c r="E26" s="148">
        <f t="shared" si="1"/>
        <v>38.958333333333329</v>
      </c>
      <c r="F26" s="149"/>
      <c r="G26" s="147">
        <f t="shared" si="14"/>
        <v>166.5</v>
      </c>
      <c r="H26" s="148">
        <f t="shared" si="2"/>
        <v>30.625</v>
      </c>
      <c r="I26" s="149"/>
      <c r="J26" s="147">
        <f t="shared" si="15"/>
        <v>186.5</v>
      </c>
      <c r="K26" s="148">
        <f t="shared" si="3"/>
        <v>22.291666666666657</v>
      </c>
      <c r="L26" s="147">
        <f t="shared" si="16"/>
        <v>141.5</v>
      </c>
      <c r="M26" s="148">
        <f t="shared" si="4"/>
        <v>45.57692307692308</v>
      </c>
      <c r="N26" s="149"/>
      <c r="O26" s="147">
        <f t="shared" si="17"/>
        <v>161.5</v>
      </c>
      <c r="P26" s="148">
        <f t="shared" si="5"/>
        <v>37.884615384615387</v>
      </c>
      <c r="Q26" s="149"/>
      <c r="R26" s="147">
        <f t="shared" si="18"/>
        <v>181.5</v>
      </c>
      <c r="S26" s="148">
        <f t="shared" si="6"/>
        <v>30.192307692307693</v>
      </c>
      <c r="T26" s="149"/>
      <c r="U26" s="147">
        <f t="shared" si="19"/>
        <v>201.5</v>
      </c>
      <c r="V26" s="148">
        <f t="shared" si="7"/>
        <v>19.400000000000006</v>
      </c>
      <c r="W26" s="147">
        <f t="shared" si="20"/>
        <v>136.5</v>
      </c>
      <c r="X26" s="148">
        <f t="shared" si="8"/>
        <v>45.4</v>
      </c>
      <c r="Y26" s="149"/>
      <c r="Z26" s="147">
        <f t="shared" si="21"/>
        <v>156.5</v>
      </c>
      <c r="AA26" s="148">
        <f t="shared" si="9"/>
        <v>37.4</v>
      </c>
      <c r="AB26" s="149"/>
      <c r="AC26" s="147">
        <f t="shared" si="22"/>
        <v>176.5</v>
      </c>
      <c r="AD26" s="148">
        <f t="shared" si="10"/>
        <v>29.400000000000006</v>
      </c>
      <c r="AE26" s="149"/>
      <c r="AF26" s="147">
        <f t="shared" si="23"/>
        <v>196.5</v>
      </c>
      <c r="AG26" s="148">
        <f t="shared" si="11"/>
        <v>21.400000000000006</v>
      </c>
    </row>
    <row r="27" spans="1:33" ht="18" customHeight="1" x14ac:dyDescent="0.25">
      <c r="A27" s="147">
        <f t="shared" si="12"/>
        <v>127</v>
      </c>
      <c r="B27" s="148">
        <f t="shared" si="0"/>
        <v>47.083333333333329</v>
      </c>
      <c r="C27" s="149"/>
      <c r="D27" s="147">
        <f t="shared" si="13"/>
        <v>147</v>
      </c>
      <c r="E27" s="148">
        <f t="shared" si="1"/>
        <v>38.75</v>
      </c>
      <c r="F27" s="149"/>
      <c r="G27" s="147">
        <f t="shared" si="14"/>
        <v>167</v>
      </c>
      <c r="H27" s="148">
        <f t="shared" si="2"/>
        <v>30.416666666666657</v>
      </c>
      <c r="I27" s="149"/>
      <c r="J27" s="147">
        <f t="shared" si="15"/>
        <v>187</v>
      </c>
      <c r="K27" s="148">
        <f t="shared" si="3"/>
        <v>22.083333333333329</v>
      </c>
      <c r="L27" s="147">
        <f t="shared" si="16"/>
        <v>142</v>
      </c>
      <c r="M27" s="148">
        <f t="shared" si="4"/>
        <v>45.384615384615387</v>
      </c>
      <c r="N27" s="149"/>
      <c r="O27" s="147">
        <f t="shared" si="17"/>
        <v>162</v>
      </c>
      <c r="P27" s="148">
        <f t="shared" si="5"/>
        <v>37.692307692307693</v>
      </c>
      <c r="Q27" s="149"/>
      <c r="R27" s="147">
        <f t="shared" si="18"/>
        <v>182</v>
      </c>
      <c r="S27" s="148">
        <f t="shared" si="6"/>
        <v>30</v>
      </c>
      <c r="T27" s="149"/>
      <c r="U27" s="147">
        <f t="shared" si="19"/>
        <v>202</v>
      </c>
      <c r="V27" s="148">
        <f t="shared" si="7"/>
        <v>19.200000000000003</v>
      </c>
      <c r="W27" s="147">
        <f t="shared" si="20"/>
        <v>137</v>
      </c>
      <c r="X27" s="148">
        <f t="shared" si="8"/>
        <v>45.2</v>
      </c>
      <c r="Y27" s="149"/>
      <c r="Z27" s="147">
        <f t="shared" si="21"/>
        <v>157</v>
      </c>
      <c r="AA27" s="148">
        <f t="shared" si="9"/>
        <v>37.200000000000003</v>
      </c>
      <c r="AB27" s="149"/>
      <c r="AC27" s="147">
        <f t="shared" si="22"/>
        <v>177</v>
      </c>
      <c r="AD27" s="148">
        <f t="shared" si="10"/>
        <v>29.200000000000003</v>
      </c>
      <c r="AE27" s="149"/>
      <c r="AF27" s="147">
        <f t="shared" si="23"/>
        <v>197</v>
      </c>
      <c r="AG27" s="148">
        <f t="shared" si="11"/>
        <v>21.200000000000003</v>
      </c>
    </row>
    <row r="28" spans="1:33" ht="18" customHeight="1" x14ac:dyDescent="0.25">
      <c r="A28" s="147">
        <f t="shared" si="12"/>
        <v>127.5</v>
      </c>
      <c r="B28" s="148">
        <f t="shared" si="0"/>
        <v>46.875</v>
      </c>
      <c r="C28" s="149"/>
      <c r="D28" s="147">
        <f t="shared" si="13"/>
        <v>147.5</v>
      </c>
      <c r="E28" s="148">
        <f t="shared" si="1"/>
        <v>38.541666666666664</v>
      </c>
      <c r="F28" s="149"/>
      <c r="G28" s="147">
        <f t="shared" si="14"/>
        <v>167.5</v>
      </c>
      <c r="H28" s="148">
        <f t="shared" si="2"/>
        <v>30.208333333333329</v>
      </c>
      <c r="I28" s="149"/>
      <c r="J28" s="147">
        <f t="shared" si="15"/>
        <v>187.5</v>
      </c>
      <c r="K28" s="148">
        <f t="shared" si="3"/>
        <v>21.875</v>
      </c>
      <c r="L28" s="147">
        <f t="shared" si="16"/>
        <v>142.5</v>
      </c>
      <c r="M28" s="148">
        <f t="shared" si="4"/>
        <v>45.192307692307693</v>
      </c>
      <c r="N28" s="149"/>
      <c r="O28" s="147">
        <f t="shared" si="17"/>
        <v>162.5</v>
      </c>
      <c r="P28" s="148">
        <f t="shared" si="5"/>
        <v>37.5</v>
      </c>
      <c r="Q28" s="149"/>
      <c r="R28" s="147">
        <f t="shared" si="18"/>
        <v>182.5</v>
      </c>
      <c r="S28" s="148">
        <f t="shared" si="6"/>
        <v>29.807692307692307</v>
      </c>
      <c r="T28" s="149"/>
      <c r="U28" s="147">
        <f t="shared" si="19"/>
        <v>202.5</v>
      </c>
      <c r="V28" s="148">
        <f t="shared" si="7"/>
        <v>19</v>
      </c>
      <c r="W28" s="147">
        <f t="shared" si="20"/>
        <v>137.5</v>
      </c>
      <c r="X28" s="148">
        <f t="shared" si="8"/>
        <v>45</v>
      </c>
      <c r="Y28" s="149"/>
      <c r="Z28" s="147">
        <f t="shared" si="21"/>
        <v>157.5</v>
      </c>
      <c r="AA28" s="148">
        <f t="shared" si="9"/>
        <v>37</v>
      </c>
      <c r="AB28" s="149"/>
      <c r="AC28" s="147">
        <f t="shared" si="22"/>
        <v>177.5</v>
      </c>
      <c r="AD28" s="148">
        <f t="shared" si="10"/>
        <v>29</v>
      </c>
      <c r="AE28" s="149"/>
      <c r="AF28" s="147">
        <f t="shared" si="23"/>
        <v>197.5</v>
      </c>
      <c r="AG28" s="148">
        <f t="shared" si="11"/>
        <v>21</v>
      </c>
    </row>
    <row r="29" spans="1:33" ht="18" customHeight="1" x14ac:dyDescent="0.25">
      <c r="A29" s="147">
        <f t="shared" si="12"/>
        <v>128</v>
      </c>
      <c r="B29" s="148">
        <f t="shared" si="0"/>
        <v>46.666666666666664</v>
      </c>
      <c r="C29" s="149"/>
      <c r="D29" s="147">
        <f t="shared" si="13"/>
        <v>148</v>
      </c>
      <c r="E29" s="148">
        <f t="shared" si="1"/>
        <v>38.333333333333329</v>
      </c>
      <c r="F29" s="149"/>
      <c r="G29" s="147">
        <f t="shared" si="14"/>
        <v>168</v>
      </c>
      <c r="H29" s="148">
        <f t="shared" si="2"/>
        <v>30</v>
      </c>
      <c r="I29" s="149"/>
      <c r="J29" s="147">
        <f t="shared" si="15"/>
        <v>188</v>
      </c>
      <c r="K29" s="148">
        <f t="shared" si="3"/>
        <v>21.666666666666657</v>
      </c>
      <c r="L29" s="147">
        <f t="shared" si="16"/>
        <v>143</v>
      </c>
      <c r="M29" s="148">
        <f t="shared" si="4"/>
        <v>45</v>
      </c>
      <c r="N29" s="149"/>
      <c r="O29" s="147">
        <f t="shared" si="17"/>
        <v>163</v>
      </c>
      <c r="P29" s="148">
        <f t="shared" si="5"/>
        <v>37.307692307692307</v>
      </c>
      <c r="Q29" s="149"/>
      <c r="R29" s="147">
        <f t="shared" si="18"/>
        <v>183</v>
      </c>
      <c r="S29" s="148">
        <f t="shared" si="6"/>
        <v>29.615384615384613</v>
      </c>
      <c r="T29" s="149"/>
      <c r="U29" s="147">
        <f t="shared" si="19"/>
        <v>203</v>
      </c>
      <c r="V29" s="148">
        <f t="shared" si="7"/>
        <v>18.799999999999997</v>
      </c>
      <c r="W29" s="147">
        <f t="shared" si="20"/>
        <v>138</v>
      </c>
      <c r="X29" s="148">
        <f t="shared" si="8"/>
        <v>44.8</v>
      </c>
      <c r="Y29" s="149"/>
      <c r="Z29" s="147">
        <f t="shared" si="21"/>
        <v>158</v>
      </c>
      <c r="AA29" s="148">
        <f t="shared" si="9"/>
        <v>36.799999999999997</v>
      </c>
      <c r="AB29" s="149"/>
      <c r="AC29" s="147">
        <f t="shared" si="22"/>
        <v>178</v>
      </c>
      <c r="AD29" s="148">
        <f t="shared" si="10"/>
        <v>28.799999999999997</v>
      </c>
      <c r="AE29" s="149"/>
      <c r="AF29" s="147">
        <f t="shared" si="23"/>
        <v>198</v>
      </c>
      <c r="AG29" s="148">
        <f t="shared" si="11"/>
        <v>20.799999999999997</v>
      </c>
    </row>
    <row r="30" spans="1:33" ht="18" customHeight="1" x14ac:dyDescent="0.25">
      <c r="A30" s="147">
        <f t="shared" si="12"/>
        <v>128.5</v>
      </c>
      <c r="B30" s="148">
        <f t="shared" si="0"/>
        <v>46.458333333333329</v>
      </c>
      <c r="C30" s="149"/>
      <c r="D30" s="147">
        <f t="shared" si="13"/>
        <v>148.5</v>
      </c>
      <c r="E30" s="148">
        <f t="shared" si="1"/>
        <v>38.125</v>
      </c>
      <c r="F30" s="149"/>
      <c r="G30" s="147">
        <f t="shared" si="14"/>
        <v>168.5</v>
      </c>
      <c r="H30" s="148">
        <f t="shared" si="2"/>
        <v>29.791666666666657</v>
      </c>
      <c r="I30" s="149"/>
      <c r="J30" s="147">
        <f t="shared" si="15"/>
        <v>188.5</v>
      </c>
      <c r="K30" s="148">
        <f t="shared" si="3"/>
        <v>21.458333333333329</v>
      </c>
      <c r="L30" s="147">
        <f t="shared" si="16"/>
        <v>143.5</v>
      </c>
      <c r="M30" s="148">
        <f t="shared" si="4"/>
        <v>44.807692307692307</v>
      </c>
      <c r="N30" s="149"/>
      <c r="O30" s="147">
        <f t="shared" si="17"/>
        <v>163.5</v>
      </c>
      <c r="P30" s="148">
        <f t="shared" si="5"/>
        <v>37.11538461538462</v>
      </c>
      <c r="Q30" s="149"/>
      <c r="R30" s="147">
        <f t="shared" si="18"/>
        <v>183.5</v>
      </c>
      <c r="S30" s="148">
        <f t="shared" si="6"/>
        <v>29.42307692307692</v>
      </c>
      <c r="T30" s="149"/>
      <c r="U30" s="147">
        <f t="shared" si="19"/>
        <v>203.5</v>
      </c>
      <c r="V30" s="148">
        <f t="shared" si="7"/>
        <v>18.599999999999994</v>
      </c>
      <c r="W30" s="147">
        <f t="shared" si="20"/>
        <v>138.5</v>
      </c>
      <c r="X30" s="148">
        <f t="shared" si="8"/>
        <v>44.6</v>
      </c>
      <c r="Y30" s="149"/>
      <c r="Z30" s="147">
        <f t="shared" si="21"/>
        <v>158.5</v>
      </c>
      <c r="AA30" s="148">
        <f t="shared" si="9"/>
        <v>36.6</v>
      </c>
      <c r="AB30" s="149"/>
      <c r="AC30" s="147">
        <f t="shared" si="22"/>
        <v>178.5</v>
      </c>
      <c r="AD30" s="148">
        <f t="shared" si="10"/>
        <v>28.599999999999994</v>
      </c>
      <c r="AE30" s="149"/>
      <c r="AF30" s="147">
        <f t="shared" si="23"/>
        <v>198.5</v>
      </c>
      <c r="AG30" s="148">
        <f t="shared" si="11"/>
        <v>20.599999999999994</v>
      </c>
    </row>
    <row r="31" spans="1:33" ht="18" customHeight="1" x14ac:dyDescent="0.25">
      <c r="A31" s="147">
        <f t="shared" si="12"/>
        <v>129</v>
      </c>
      <c r="B31" s="148">
        <f t="shared" si="0"/>
        <v>46.25</v>
      </c>
      <c r="C31" s="149"/>
      <c r="D31" s="147">
        <f t="shared" si="13"/>
        <v>149</v>
      </c>
      <c r="E31" s="148">
        <f t="shared" si="1"/>
        <v>37.916666666666664</v>
      </c>
      <c r="F31" s="149"/>
      <c r="G31" s="147">
        <f t="shared" si="14"/>
        <v>169</v>
      </c>
      <c r="H31" s="148">
        <f t="shared" si="2"/>
        <v>29.583333333333329</v>
      </c>
      <c r="I31" s="149"/>
      <c r="J31" s="147">
        <f t="shared" si="15"/>
        <v>189</v>
      </c>
      <c r="K31" s="148">
        <f t="shared" si="3"/>
        <v>21.25</v>
      </c>
      <c r="L31" s="147">
        <f t="shared" si="16"/>
        <v>144</v>
      </c>
      <c r="M31" s="148">
        <f t="shared" si="4"/>
        <v>44.61538461538462</v>
      </c>
      <c r="N31" s="149"/>
      <c r="O31" s="147">
        <f t="shared" si="17"/>
        <v>164</v>
      </c>
      <c r="P31" s="148">
        <f t="shared" si="5"/>
        <v>36.923076923076927</v>
      </c>
      <c r="Q31" s="149"/>
      <c r="R31" s="147">
        <f t="shared" si="18"/>
        <v>184</v>
      </c>
      <c r="S31" s="148">
        <f t="shared" si="6"/>
        <v>29.230769230769226</v>
      </c>
      <c r="T31" s="149"/>
      <c r="U31" s="147">
        <f t="shared" si="19"/>
        <v>204</v>
      </c>
      <c r="V31" s="148">
        <f t="shared" si="7"/>
        <v>18.400000000000006</v>
      </c>
      <c r="W31" s="147">
        <f t="shared" si="20"/>
        <v>139</v>
      </c>
      <c r="X31" s="148">
        <f t="shared" si="8"/>
        <v>44.4</v>
      </c>
      <c r="Y31" s="149"/>
      <c r="Z31" s="147">
        <f t="shared" si="21"/>
        <v>159</v>
      </c>
      <c r="AA31" s="148">
        <f t="shared" si="9"/>
        <v>36.4</v>
      </c>
      <c r="AB31" s="149"/>
      <c r="AC31" s="147">
        <f t="shared" si="22"/>
        <v>179</v>
      </c>
      <c r="AD31" s="148">
        <f t="shared" si="10"/>
        <v>28.400000000000006</v>
      </c>
      <c r="AE31" s="149"/>
      <c r="AF31" s="147">
        <f t="shared" si="23"/>
        <v>199</v>
      </c>
      <c r="AG31" s="148">
        <f t="shared" si="11"/>
        <v>20.400000000000006</v>
      </c>
    </row>
    <row r="32" spans="1:33" ht="18" customHeight="1" x14ac:dyDescent="0.25">
      <c r="A32" s="147">
        <f t="shared" si="12"/>
        <v>129.5</v>
      </c>
      <c r="B32" s="148">
        <f t="shared" si="0"/>
        <v>46.041666666666664</v>
      </c>
      <c r="C32" s="149"/>
      <c r="D32" s="147">
        <f t="shared" si="13"/>
        <v>149.5</v>
      </c>
      <c r="E32" s="148">
        <f t="shared" si="1"/>
        <v>37.708333333333329</v>
      </c>
      <c r="F32" s="149"/>
      <c r="G32" s="147">
        <f t="shared" si="14"/>
        <v>169.5</v>
      </c>
      <c r="H32" s="148">
        <f t="shared" si="2"/>
        <v>29.375</v>
      </c>
      <c r="I32" s="149"/>
      <c r="J32" s="147">
        <f t="shared" si="15"/>
        <v>189.5</v>
      </c>
      <c r="K32" s="148">
        <f t="shared" si="3"/>
        <v>21.041666666666657</v>
      </c>
      <c r="L32" s="147">
        <f t="shared" si="16"/>
        <v>144.5</v>
      </c>
      <c r="M32" s="148">
        <f t="shared" si="4"/>
        <v>44.423076923076927</v>
      </c>
      <c r="N32" s="149"/>
      <c r="O32" s="147">
        <f t="shared" si="17"/>
        <v>164.5</v>
      </c>
      <c r="P32" s="148">
        <f t="shared" si="5"/>
        <v>36.730769230769234</v>
      </c>
      <c r="Q32" s="149"/>
      <c r="R32" s="147">
        <f t="shared" si="18"/>
        <v>184.5</v>
      </c>
      <c r="S32" s="148">
        <f t="shared" si="6"/>
        <v>29.038461538461547</v>
      </c>
      <c r="T32" s="149"/>
      <c r="U32" s="147">
        <f t="shared" si="19"/>
        <v>204.5</v>
      </c>
      <c r="V32" s="148">
        <f t="shared" si="7"/>
        <v>18.200000000000003</v>
      </c>
      <c r="W32" s="147">
        <f t="shared" si="20"/>
        <v>139.5</v>
      </c>
      <c r="X32" s="148">
        <f t="shared" si="8"/>
        <v>44.2</v>
      </c>
      <c r="Y32" s="149"/>
      <c r="Z32" s="147">
        <f t="shared" si="21"/>
        <v>159.5</v>
      </c>
      <c r="AA32" s="148">
        <f t="shared" si="9"/>
        <v>36.200000000000003</v>
      </c>
      <c r="AB32" s="149"/>
      <c r="AC32" s="147">
        <f t="shared" si="22"/>
        <v>179.5</v>
      </c>
      <c r="AD32" s="148">
        <f t="shared" si="10"/>
        <v>28.200000000000003</v>
      </c>
      <c r="AE32" s="149"/>
      <c r="AF32" s="147">
        <f t="shared" si="23"/>
        <v>199.5</v>
      </c>
      <c r="AG32" s="148">
        <f t="shared" si="11"/>
        <v>20.200000000000003</v>
      </c>
    </row>
    <row r="33" spans="1:33" ht="18" customHeight="1" x14ac:dyDescent="0.25">
      <c r="A33" s="147">
        <f t="shared" si="12"/>
        <v>130</v>
      </c>
      <c r="B33" s="148">
        <f t="shared" si="0"/>
        <v>45.833333333333329</v>
      </c>
      <c r="C33" s="149"/>
      <c r="D33" s="147">
        <f t="shared" si="13"/>
        <v>150</v>
      </c>
      <c r="E33" s="148">
        <f t="shared" si="1"/>
        <v>37.5</v>
      </c>
      <c r="F33" s="149"/>
      <c r="G33" s="147">
        <f t="shared" si="14"/>
        <v>170</v>
      </c>
      <c r="H33" s="148">
        <f t="shared" si="2"/>
        <v>29.166666666666657</v>
      </c>
      <c r="I33" s="149"/>
      <c r="J33" s="147">
        <f t="shared" si="15"/>
        <v>190</v>
      </c>
      <c r="K33" s="148">
        <f t="shared" si="3"/>
        <v>20.833333333333329</v>
      </c>
      <c r="L33" s="147">
        <f t="shared" si="16"/>
        <v>145</v>
      </c>
      <c r="M33" s="148">
        <f t="shared" si="4"/>
        <v>44.230769230769234</v>
      </c>
      <c r="N33" s="149"/>
      <c r="O33" s="147">
        <f t="shared" si="17"/>
        <v>165</v>
      </c>
      <c r="P33" s="148">
        <f t="shared" si="5"/>
        <v>36.53846153846154</v>
      </c>
      <c r="Q33" s="149"/>
      <c r="R33" s="147">
        <f t="shared" si="18"/>
        <v>185</v>
      </c>
      <c r="S33" s="148">
        <f t="shared" si="6"/>
        <v>28.846153846153854</v>
      </c>
      <c r="T33" s="149"/>
      <c r="U33" s="147">
        <f t="shared" si="19"/>
        <v>205</v>
      </c>
      <c r="V33" s="148">
        <f t="shared" si="7"/>
        <v>18</v>
      </c>
      <c r="W33" s="147">
        <f t="shared" si="20"/>
        <v>140</v>
      </c>
      <c r="X33" s="148">
        <f t="shared" si="8"/>
        <v>44</v>
      </c>
      <c r="Y33" s="149"/>
      <c r="Z33" s="147">
        <f t="shared" si="21"/>
        <v>160</v>
      </c>
      <c r="AA33" s="148">
        <f t="shared" si="9"/>
        <v>36</v>
      </c>
      <c r="AB33" s="149"/>
      <c r="AC33" s="147">
        <f t="shared" si="22"/>
        <v>180</v>
      </c>
      <c r="AD33" s="148">
        <f t="shared" si="10"/>
        <v>28</v>
      </c>
      <c r="AE33" s="149"/>
      <c r="AF33" s="147">
        <f t="shared" si="23"/>
        <v>200</v>
      </c>
      <c r="AG33" s="148">
        <f t="shared" si="11"/>
        <v>20</v>
      </c>
    </row>
    <row r="34" spans="1:33" ht="18" customHeight="1" x14ac:dyDescent="0.25">
      <c r="A34" s="147">
        <f t="shared" si="12"/>
        <v>130.5</v>
      </c>
      <c r="B34" s="148">
        <f t="shared" si="0"/>
        <v>45.625</v>
      </c>
      <c r="C34" s="149"/>
      <c r="D34" s="147">
        <f t="shared" si="13"/>
        <v>150.5</v>
      </c>
      <c r="E34" s="148">
        <f t="shared" si="1"/>
        <v>37.291666666666664</v>
      </c>
      <c r="F34" s="149"/>
      <c r="G34" s="147">
        <f t="shared" si="14"/>
        <v>170.5</v>
      </c>
      <c r="H34" s="148">
        <f t="shared" si="2"/>
        <v>28.958333333333329</v>
      </c>
      <c r="I34" s="149"/>
      <c r="J34" s="147">
        <f t="shared" si="15"/>
        <v>190.5</v>
      </c>
      <c r="K34" s="148">
        <f t="shared" si="3"/>
        <v>20.625</v>
      </c>
      <c r="L34" s="147">
        <f t="shared" si="16"/>
        <v>145.5</v>
      </c>
      <c r="M34" s="148">
        <f t="shared" si="4"/>
        <v>44.03846153846154</v>
      </c>
      <c r="N34" s="149"/>
      <c r="O34" s="147">
        <f t="shared" si="17"/>
        <v>165.5</v>
      </c>
      <c r="P34" s="148">
        <f t="shared" si="5"/>
        <v>36.346153846153847</v>
      </c>
      <c r="Q34" s="149"/>
      <c r="R34" s="147">
        <f t="shared" si="18"/>
        <v>185.5</v>
      </c>
      <c r="S34" s="148">
        <f t="shared" si="6"/>
        <v>28.65384615384616</v>
      </c>
      <c r="T34" s="149"/>
      <c r="U34" s="147">
        <f t="shared" si="19"/>
        <v>205.5</v>
      </c>
      <c r="V34" s="148">
        <f t="shared" si="7"/>
        <v>17.799999999999997</v>
      </c>
      <c r="W34" s="147">
        <f t="shared" si="20"/>
        <v>140.5</v>
      </c>
      <c r="X34" s="148">
        <f t="shared" si="8"/>
        <v>43.8</v>
      </c>
      <c r="Y34" s="149"/>
      <c r="Z34" s="147">
        <f t="shared" si="21"/>
        <v>160.5</v>
      </c>
      <c r="AA34" s="148">
        <f t="shared" si="9"/>
        <v>35.799999999999997</v>
      </c>
      <c r="AB34" s="149"/>
      <c r="AC34" s="147">
        <f t="shared" si="22"/>
        <v>180.5</v>
      </c>
      <c r="AD34" s="148">
        <f t="shared" si="10"/>
        <v>27.799999999999997</v>
      </c>
      <c r="AE34" s="149"/>
      <c r="AF34" s="147">
        <f t="shared" si="23"/>
        <v>200.5</v>
      </c>
      <c r="AG34" s="148">
        <f t="shared" si="11"/>
        <v>19.799999999999997</v>
      </c>
    </row>
    <row r="35" spans="1:33" ht="18" customHeight="1" x14ac:dyDescent="0.25">
      <c r="A35" s="147">
        <f t="shared" si="12"/>
        <v>131</v>
      </c>
      <c r="B35" s="148">
        <f t="shared" si="0"/>
        <v>45.416666666666664</v>
      </c>
      <c r="C35" s="149"/>
      <c r="D35" s="147">
        <f t="shared" si="13"/>
        <v>151</v>
      </c>
      <c r="E35" s="148">
        <f t="shared" si="1"/>
        <v>37.083333333333329</v>
      </c>
      <c r="F35" s="149"/>
      <c r="G35" s="147">
        <f t="shared" si="14"/>
        <v>171</v>
      </c>
      <c r="H35" s="148">
        <f t="shared" si="2"/>
        <v>28.75</v>
      </c>
      <c r="I35" s="149"/>
      <c r="J35" s="147">
        <f t="shared" si="15"/>
        <v>191</v>
      </c>
      <c r="K35" s="148">
        <f t="shared" si="3"/>
        <v>20.416666666666657</v>
      </c>
      <c r="L35" s="147">
        <f t="shared" si="16"/>
        <v>146</v>
      </c>
      <c r="M35" s="148">
        <f t="shared" si="4"/>
        <v>43.846153846153847</v>
      </c>
      <c r="N35" s="149"/>
      <c r="O35" s="147">
        <f t="shared" si="17"/>
        <v>166</v>
      </c>
      <c r="P35" s="148">
        <f t="shared" si="5"/>
        <v>36.153846153846153</v>
      </c>
      <c r="Q35" s="149"/>
      <c r="R35" s="147">
        <f t="shared" si="18"/>
        <v>186</v>
      </c>
      <c r="S35" s="148">
        <f t="shared" si="6"/>
        <v>28.461538461538467</v>
      </c>
      <c r="T35" s="149"/>
      <c r="U35" s="147">
        <f t="shared" si="19"/>
        <v>206</v>
      </c>
      <c r="V35" s="148">
        <f t="shared" si="7"/>
        <v>17.599999999999994</v>
      </c>
      <c r="W35" s="147">
        <f t="shared" si="20"/>
        <v>141</v>
      </c>
      <c r="X35" s="148">
        <f t="shared" si="8"/>
        <v>43.6</v>
      </c>
      <c r="Y35" s="149"/>
      <c r="Z35" s="147">
        <f t="shared" si="21"/>
        <v>161</v>
      </c>
      <c r="AA35" s="148">
        <f t="shared" si="9"/>
        <v>35.599999999999994</v>
      </c>
      <c r="AB35" s="149"/>
      <c r="AC35" s="147">
        <f t="shared" si="22"/>
        <v>181</v>
      </c>
      <c r="AD35" s="148">
        <f t="shared" si="10"/>
        <v>27.599999999999994</v>
      </c>
      <c r="AE35" s="149"/>
      <c r="AF35" s="147">
        <f t="shared" si="23"/>
        <v>201</v>
      </c>
      <c r="AG35" s="148">
        <f t="shared" si="11"/>
        <v>19.599999999999994</v>
      </c>
    </row>
    <row r="36" spans="1:33" ht="18" customHeight="1" x14ac:dyDescent="0.25">
      <c r="A36" s="147">
        <f t="shared" si="12"/>
        <v>131.5</v>
      </c>
      <c r="B36" s="148">
        <f t="shared" si="0"/>
        <v>45.208333333333329</v>
      </c>
      <c r="C36" s="149"/>
      <c r="D36" s="147">
        <f t="shared" si="13"/>
        <v>151.5</v>
      </c>
      <c r="E36" s="148">
        <f t="shared" si="1"/>
        <v>36.875</v>
      </c>
      <c r="F36" s="149"/>
      <c r="G36" s="147">
        <f t="shared" si="14"/>
        <v>171.5</v>
      </c>
      <c r="H36" s="148">
        <f t="shared" si="2"/>
        <v>28.541666666666657</v>
      </c>
      <c r="I36" s="149"/>
      <c r="J36" s="147">
        <f t="shared" si="15"/>
        <v>191.5</v>
      </c>
      <c r="K36" s="148">
        <f t="shared" si="3"/>
        <v>20.208333333333329</v>
      </c>
      <c r="L36" s="147">
        <f t="shared" si="16"/>
        <v>146.5</v>
      </c>
      <c r="M36" s="148">
        <f t="shared" si="4"/>
        <v>43.653846153846153</v>
      </c>
      <c r="N36" s="149"/>
      <c r="O36" s="147">
        <f t="shared" si="17"/>
        <v>166.5</v>
      </c>
      <c r="P36" s="148">
        <f t="shared" si="5"/>
        <v>35.961538461538467</v>
      </c>
      <c r="Q36" s="149"/>
      <c r="R36" s="147">
        <f t="shared" si="18"/>
        <v>186.5</v>
      </c>
      <c r="S36" s="148">
        <f t="shared" si="6"/>
        <v>28.269230769230774</v>
      </c>
      <c r="T36" s="149"/>
      <c r="U36" s="147">
        <f t="shared" si="19"/>
        <v>206.5</v>
      </c>
      <c r="V36" s="148">
        <f t="shared" si="7"/>
        <v>17.400000000000006</v>
      </c>
      <c r="W36" s="147">
        <f t="shared" si="20"/>
        <v>141.5</v>
      </c>
      <c r="X36" s="148">
        <f t="shared" si="8"/>
        <v>43.4</v>
      </c>
      <c r="Y36" s="149"/>
      <c r="Z36" s="147">
        <f t="shared" si="21"/>
        <v>161.5</v>
      </c>
      <c r="AA36" s="148">
        <f t="shared" si="9"/>
        <v>35.400000000000006</v>
      </c>
      <c r="AB36" s="149"/>
      <c r="AC36" s="147">
        <f t="shared" si="22"/>
        <v>181.5</v>
      </c>
      <c r="AD36" s="148">
        <f t="shared" si="10"/>
        <v>27.400000000000006</v>
      </c>
      <c r="AE36" s="149"/>
      <c r="AF36" s="147">
        <f t="shared" si="23"/>
        <v>201.5</v>
      </c>
      <c r="AG36" s="148">
        <f t="shared" si="11"/>
        <v>19.400000000000006</v>
      </c>
    </row>
    <row r="37" spans="1:33" ht="18" customHeight="1" x14ac:dyDescent="0.25">
      <c r="A37" s="147">
        <f t="shared" si="12"/>
        <v>132</v>
      </c>
      <c r="B37" s="148">
        <f t="shared" si="0"/>
        <v>45</v>
      </c>
      <c r="C37" s="149"/>
      <c r="D37" s="147">
        <f t="shared" si="13"/>
        <v>152</v>
      </c>
      <c r="E37" s="148">
        <f t="shared" si="1"/>
        <v>36.666666666666664</v>
      </c>
      <c r="F37" s="149"/>
      <c r="G37" s="147">
        <f t="shared" si="14"/>
        <v>172</v>
      </c>
      <c r="H37" s="148">
        <f t="shared" si="2"/>
        <v>28.333333333333329</v>
      </c>
      <c r="I37" s="149"/>
      <c r="J37" s="147">
        <f t="shared" si="15"/>
        <v>192</v>
      </c>
      <c r="K37" s="148">
        <f t="shared" si="3"/>
        <v>20</v>
      </c>
      <c r="L37" s="147">
        <f t="shared" si="16"/>
        <v>147</v>
      </c>
      <c r="M37" s="148">
        <f t="shared" si="4"/>
        <v>43.461538461538467</v>
      </c>
      <c r="N37" s="149"/>
      <c r="O37" s="147">
        <f t="shared" si="17"/>
        <v>167</v>
      </c>
      <c r="P37" s="148">
        <f t="shared" si="5"/>
        <v>35.769230769230774</v>
      </c>
      <c r="Q37" s="149"/>
      <c r="R37" s="147">
        <f t="shared" si="18"/>
        <v>187</v>
      </c>
      <c r="S37" s="148">
        <f t="shared" si="6"/>
        <v>28.07692307692308</v>
      </c>
      <c r="T37" s="149"/>
      <c r="U37" s="147">
        <f t="shared" si="19"/>
        <v>207</v>
      </c>
      <c r="V37" s="148">
        <f t="shared" si="7"/>
        <v>17.200000000000003</v>
      </c>
      <c r="W37" s="147">
        <f t="shared" si="20"/>
        <v>142</v>
      </c>
      <c r="X37" s="148">
        <f t="shared" si="8"/>
        <v>43.2</v>
      </c>
      <c r="Y37" s="149"/>
      <c r="Z37" s="147">
        <f t="shared" si="21"/>
        <v>162</v>
      </c>
      <c r="AA37" s="148">
        <f t="shared" si="9"/>
        <v>35.200000000000003</v>
      </c>
      <c r="AB37" s="149"/>
      <c r="AC37" s="147">
        <f t="shared" si="22"/>
        <v>182</v>
      </c>
      <c r="AD37" s="148">
        <f t="shared" si="10"/>
        <v>27.200000000000003</v>
      </c>
      <c r="AE37" s="149"/>
      <c r="AF37" s="147">
        <f t="shared" si="23"/>
        <v>202</v>
      </c>
      <c r="AG37" s="148">
        <f t="shared" si="11"/>
        <v>19.200000000000003</v>
      </c>
    </row>
    <row r="38" spans="1:33" ht="18" customHeight="1" x14ac:dyDescent="0.25">
      <c r="A38" s="147">
        <f t="shared" si="12"/>
        <v>132.5</v>
      </c>
      <c r="B38" s="148">
        <f t="shared" si="0"/>
        <v>44.791666666666664</v>
      </c>
      <c r="C38" s="149"/>
      <c r="D38" s="147">
        <f t="shared" si="13"/>
        <v>152.5</v>
      </c>
      <c r="E38" s="148">
        <f t="shared" si="1"/>
        <v>36.458333333333329</v>
      </c>
      <c r="F38" s="149"/>
      <c r="G38" s="147">
        <f t="shared" si="14"/>
        <v>172.5</v>
      </c>
      <c r="H38" s="148">
        <f t="shared" si="2"/>
        <v>28.125</v>
      </c>
      <c r="I38" s="149"/>
      <c r="J38" s="147">
        <f t="shared" si="15"/>
        <v>192.5</v>
      </c>
      <c r="K38" s="148">
        <f t="shared" si="3"/>
        <v>19.791666666666657</v>
      </c>
      <c r="L38" s="147">
        <f t="shared" si="16"/>
        <v>147.5</v>
      </c>
      <c r="M38" s="148">
        <f t="shared" si="4"/>
        <v>43.269230769230774</v>
      </c>
      <c r="N38" s="149"/>
      <c r="O38" s="147">
        <f t="shared" si="17"/>
        <v>167.5</v>
      </c>
      <c r="P38" s="148">
        <f t="shared" si="5"/>
        <v>35.57692307692308</v>
      </c>
      <c r="Q38" s="149"/>
      <c r="R38" s="147">
        <f t="shared" si="18"/>
        <v>187.5</v>
      </c>
      <c r="S38" s="148">
        <f t="shared" si="6"/>
        <v>27.884615384615387</v>
      </c>
      <c r="T38" s="149"/>
      <c r="U38" s="147">
        <f t="shared" si="19"/>
        <v>207.5</v>
      </c>
      <c r="V38" s="148">
        <f t="shared" si="7"/>
        <v>17</v>
      </c>
      <c r="W38" s="147">
        <f t="shared" si="20"/>
        <v>142.5</v>
      </c>
      <c r="X38" s="148">
        <f t="shared" si="8"/>
        <v>43</v>
      </c>
      <c r="Y38" s="149"/>
      <c r="Z38" s="147">
        <f t="shared" si="21"/>
        <v>162.5</v>
      </c>
      <c r="AA38" s="148">
        <f t="shared" si="9"/>
        <v>35</v>
      </c>
      <c r="AB38" s="149"/>
      <c r="AC38" s="147">
        <f t="shared" si="22"/>
        <v>182.5</v>
      </c>
      <c r="AD38" s="148">
        <f t="shared" si="10"/>
        <v>27</v>
      </c>
      <c r="AE38" s="149"/>
      <c r="AF38" s="147">
        <f t="shared" si="23"/>
        <v>202.5</v>
      </c>
      <c r="AG38" s="148">
        <f t="shared" si="11"/>
        <v>19</v>
      </c>
    </row>
    <row r="39" spans="1:33" ht="18" customHeight="1" x14ac:dyDescent="0.25">
      <c r="A39" s="147">
        <f t="shared" si="12"/>
        <v>133</v>
      </c>
      <c r="B39" s="148">
        <f t="shared" si="0"/>
        <v>44.583333333333329</v>
      </c>
      <c r="C39" s="149"/>
      <c r="D39" s="147">
        <f t="shared" si="13"/>
        <v>153</v>
      </c>
      <c r="E39" s="148">
        <f t="shared" si="1"/>
        <v>36.25</v>
      </c>
      <c r="F39" s="149"/>
      <c r="G39" s="147">
        <f t="shared" si="14"/>
        <v>173</v>
      </c>
      <c r="H39" s="148">
        <f t="shared" si="2"/>
        <v>27.916666666666657</v>
      </c>
      <c r="I39" s="149"/>
      <c r="J39" s="147">
        <f t="shared" si="15"/>
        <v>193</v>
      </c>
      <c r="K39" s="148">
        <f t="shared" si="3"/>
        <v>19.583333333333329</v>
      </c>
      <c r="L39" s="147">
        <f t="shared" si="16"/>
        <v>148</v>
      </c>
      <c r="M39" s="148">
        <f t="shared" si="4"/>
        <v>43.07692307692308</v>
      </c>
      <c r="N39" s="149"/>
      <c r="O39" s="147">
        <f t="shared" si="17"/>
        <v>168</v>
      </c>
      <c r="P39" s="148">
        <f t="shared" si="5"/>
        <v>35.384615384615387</v>
      </c>
      <c r="Q39" s="149"/>
      <c r="R39" s="147">
        <f t="shared" si="18"/>
        <v>188</v>
      </c>
      <c r="S39" s="148">
        <f t="shared" si="6"/>
        <v>27.692307692307693</v>
      </c>
      <c r="T39" s="149"/>
      <c r="U39" s="147">
        <f t="shared" si="19"/>
        <v>208</v>
      </c>
      <c r="V39" s="148">
        <f t="shared" si="7"/>
        <v>16.799999999999997</v>
      </c>
      <c r="W39" s="147">
        <f t="shared" si="20"/>
        <v>143</v>
      </c>
      <c r="X39" s="148">
        <f t="shared" si="8"/>
        <v>42.8</v>
      </c>
      <c r="Y39" s="149"/>
      <c r="Z39" s="147">
        <f t="shared" si="21"/>
        <v>163</v>
      </c>
      <c r="AA39" s="148">
        <f t="shared" si="9"/>
        <v>34.799999999999997</v>
      </c>
      <c r="AB39" s="149"/>
      <c r="AC39" s="147">
        <f t="shared" si="22"/>
        <v>183</v>
      </c>
      <c r="AD39" s="148">
        <f t="shared" si="10"/>
        <v>26.799999999999997</v>
      </c>
      <c r="AE39" s="149"/>
      <c r="AF39" s="147">
        <f t="shared" si="23"/>
        <v>203</v>
      </c>
      <c r="AG39" s="148">
        <f t="shared" si="11"/>
        <v>18.799999999999997</v>
      </c>
    </row>
    <row r="40" spans="1:33" ht="18" customHeight="1" x14ac:dyDescent="0.25">
      <c r="A40" s="147">
        <f t="shared" si="12"/>
        <v>133.5</v>
      </c>
      <c r="B40" s="148">
        <f t="shared" si="0"/>
        <v>44.375</v>
      </c>
      <c r="C40" s="149"/>
      <c r="D40" s="147">
        <f t="shared" si="13"/>
        <v>153.5</v>
      </c>
      <c r="E40" s="148">
        <f t="shared" si="1"/>
        <v>36.041666666666664</v>
      </c>
      <c r="F40" s="149"/>
      <c r="G40" s="147">
        <f t="shared" si="14"/>
        <v>173.5</v>
      </c>
      <c r="H40" s="148">
        <f t="shared" si="2"/>
        <v>27.708333333333329</v>
      </c>
      <c r="I40" s="149"/>
      <c r="J40" s="147">
        <f t="shared" si="15"/>
        <v>193.5</v>
      </c>
      <c r="K40" s="148">
        <f t="shared" si="3"/>
        <v>19.375</v>
      </c>
      <c r="L40" s="147">
        <f t="shared" si="16"/>
        <v>148.5</v>
      </c>
      <c r="M40" s="148">
        <f t="shared" si="4"/>
        <v>42.884615384615387</v>
      </c>
      <c r="N40" s="149"/>
      <c r="O40" s="147">
        <f t="shared" si="17"/>
        <v>168.5</v>
      </c>
      <c r="P40" s="148">
        <f t="shared" si="5"/>
        <v>35.192307692307693</v>
      </c>
      <c r="Q40" s="149"/>
      <c r="R40" s="147">
        <f t="shared" si="18"/>
        <v>188.5</v>
      </c>
      <c r="S40" s="148">
        <f t="shared" si="6"/>
        <v>27.5</v>
      </c>
      <c r="T40" s="149"/>
      <c r="U40" s="147">
        <f t="shared" si="19"/>
        <v>208.5</v>
      </c>
      <c r="V40" s="148">
        <f t="shared" si="7"/>
        <v>16.599999999999994</v>
      </c>
      <c r="W40" s="147">
        <f t="shared" si="20"/>
        <v>143.5</v>
      </c>
      <c r="X40" s="148">
        <f t="shared" si="8"/>
        <v>42.6</v>
      </c>
      <c r="Y40" s="149"/>
      <c r="Z40" s="147">
        <f t="shared" si="21"/>
        <v>163.5</v>
      </c>
      <c r="AA40" s="148">
        <f t="shared" si="9"/>
        <v>34.599999999999994</v>
      </c>
      <c r="AB40" s="149"/>
      <c r="AC40" s="147">
        <f t="shared" si="22"/>
        <v>183.5</v>
      </c>
      <c r="AD40" s="148">
        <f t="shared" si="10"/>
        <v>26.599999999999994</v>
      </c>
      <c r="AE40" s="149"/>
      <c r="AF40" s="147">
        <f t="shared" si="23"/>
        <v>203.5</v>
      </c>
      <c r="AG40" s="148">
        <f t="shared" si="11"/>
        <v>18.599999999999994</v>
      </c>
    </row>
    <row r="41" spans="1:33" ht="18" customHeight="1" x14ac:dyDescent="0.25">
      <c r="A41" s="147">
        <f t="shared" si="12"/>
        <v>134</v>
      </c>
      <c r="B41" s="148">
        <f t="shared" si="0"/>
        <v>44.166666666666664</v>
      </c>
      <c r="C41" s="149"/>
      <c r="D41" s="147">
        <f t="shared" si="13"/>
        <v>154</v>
      </c>
      <c r="E41" s="148">
        <f t="shared" si="1"/>
        <v>35.833333333333329</v>
      </c>
      <c r="F41" s="149"/>
      <c r="G41" s="147">
        <f t="shared" si="14"/>
        <v>174</v>
      </c>
      <c r="H41" s="148">
        <f t="shared" si="2"/>
        <v>27.5</v>
      </c>
      <c r="I41" s="149"/>
      <c r="J41" s="147">
        <f t="shared" si="15"/>
        <v>194</v>
      </c>
      <c r="K41" s="148">
        <f t="shared" si="3"/>
        <v>19.166666666666657</v>
      </c>
      <c r="L41" s="147">
        <f t="shared" si="16"/>
        <v>149</v>
      </c>
      <c r="M41" s="148">
        <f t="shared" si="4"/>
        <v>42.692307692307693</v>
      </c>
      <c r="N41" s="149"/>
      <c r="O41" s="147">
        <f t="shared" si="17"/>
        <v>169</v>
      </c>
      <c r="P41" s="148">
        <f t="shared" si="5"/>
        <v>35</v>
      </c>
      <c r="Q41" s="149"/>
      <c r="R41" s="147">
        <f t="shared" si="18"/>
        <v>189</v>
      </c>
      <c r="S41" s="148">
        <f t="shared" si="6"/>
        <v>27.307692307692307</v>
      </c>
      <c r="T41" s="149"/>
      <c r="U41" s="147">
        <f t="shared" si="19"/>
        <v>209</v>
      </c>
      <c r="V41" s="148">
        <f t="shared" si="7"/>
        <v>16.400000000000006</v>
      </c>
      <c r="W41" s="147">
        <f t="shared" si="20"/>
        <v>144</v>
      </c>
      <c r="X41" s="148">
        <f t="shared" si="8"/>
        <v>42.4</v>
      </c>
      <c r="Y41" s="149"/>
      <c r="Z41" s="147">
        <f t="shared" si="21"/>
        <v>164</v>
      </c>
      <c r="AA41" s="148">
        <f t="shared" si="9"/>
        <v>34.400000000000006</v>
      </c>
      <c r="AB41" s="149"/>
      <c r="AC41" s="147">
        <f t="shared" si="22"/>
        <v>184</v>
      </c>
      <c r="AD41" s="148">
        <f t="shared" si="10"/>
        <v>26.400000000000006</v>
      </c>
      <c r="AE41" s="149"/>
      <c r="AF41" s="147">
        <f t="shared" si="23"/>
        <v>204</v>
      </c>
      <c r="AG41" s="148">
        <f t="shared" si="11"/>
        <v>18.400000000000006</v>
      </c>
    </row>
    <row r="42" spans="1:33" ht="18" customHeight="1" x14ac:dyDescent="0.25">
      <c r="A42" s="147">
        <f t="shared" si="12"/>
        <v>134.5</v>
      </c>
      <c r="B42" s="148">
        <f t="shared" si="0"/>
        <v>43.958333333333329</v>
      </c>
      <c r="C42" s="149"/>
      <c r="D42" s="147">
        <f t="shared" si="13"/>
        <v>154.5</v>
      </c>
      <c r="E42" s="148">
        <f t="shared" si="1"/>
        <v>35.625</v>
      </c>
      <c r="F42" s="149"/>
      <c r="G42" s="147">
        <f t="shared" si="14"/>
        <v>174.5</v>
      </c>
      <c r="H42" s="148">
        <f t="shared" si="2"/>
        <v>27.291666666666657</v>
      </c>
      <c r="I42" s="149"/>
      <c r="J42" s="147">
        <f t="shared" si="15"/>
        <v>194.5</v>
      </c>
      <c r="K42" s="148">
        <f t="shared" si="3"/>
        <v>18.958333333333329</v>
      </c>
      <c r="L42" s="147">
        <f t="shared" si="16"/>
        <v>149.5</v>
      </c>
      <c r="M42" s="148">
        <f t="shared" si="4"/>
        <v>42.5</v>
      </c>
      <c r="N42" s="149"/>
      <c r="O42" s="147">
        <f t="shared" si="17"/>
        <v>169.5</v>
      </c>
      <c r="P42" s="148">
        <f t="shared" si="5"/>
        <v>34.807692307692307</v>
      </c>
      <c r="Q42" s="149"/>
      <c r="R42" s="147">
        <f t="shared" si="18"/>
        <v>189.5</v>
      </c>
      <c r="S42" s="148">
        <f t="shared" si="6"/>
        <v>27.115384615384613</v>
      </c>
      <c r="T42" s="149"/>
      <c r="U42" s="147">
        <f t="shared" si="19"/>
        <v>209.5</v>
      </c>
      <c r="V42" s="148">
        <f t="shared" si="7"/>
        <v>16.200000000000003</v>
      </c>
      <c r="W42" s="147">
        <f t="shared" si="20"/>
        <v>144.5</v>
      </c>
      <c r="X42" s="148">
        <f t="shared" si="8"/>
        <v>42.2</v>
      </c>
      <c r="Y42" s="149"/>
      <c r="Z42" s="147">
        <f t="shared" si="21"/>
        <v>164.5</v>
      </c>
      <c r="AA42" s="148">
        <f t="shared" si="9"/>
        <v>34.200000000000003</v>
      </c>
      <c r="AB42" s="149"/>
      <c r="AC42" s="147">
        <f t="shared" si="22"/>
        <v>184.5</v>
      </c>
      <c r="AD42" s="148">
        <f t="shared" si="10"/>
        <v>26.200000000000003</v>
      </c>
      <c r="AE42" s="149"/>
      <c r="AF42" s="147">
        <f t="shared" si="23"/>
        <v>204.5</v>
      </c>
      <c r="AG42" s="148">
        <f t="shared" si="11"/>
        <v>18.200000000000003</v>
      </c>
    </row>
  </sheetData>
  <pageMargins left="0.7" right="0.7" top="0.75" bottom="0.75" header="0.3" footer="0.3"/>
  <pageSetup orientation="portrait"/>
  <headerFooter>
    <oddFooter>&amp;C&amp;"Helvetica Neue,Regular"&amp;12&amp;K000000&amp;P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
  <sheetViews>
    <sheetView showGridLines="0" workbookViewId="0"/>
  </sheetViews>
  <sheetFormatPr defaultColWidth="9.140625" defaultRowHeight="14.25" customHeight="1" x14ac:dyDescent="0.25"/>
  <cols>
    <col min="1" max="2" width="9.42578125" style="150" customWidth="1"/>
    <col min="3" max="3" width="2.7109375" style="150" customWidth="1"/>
    <col min="4" max="5" width="9.42578125" style="150" customWidth="1"/>
    <col min="6" max="6" width="2.7109375" style="150" customWidth="1"/>
    <col min="7" max="8" width="9.42578125" style="150" customWidth="1"/>
    <col min="9" max="9" width="2.7109375" style="150" customWidth="1"/>
    <col min="10" max="11" width="9.42578125" style="150" customWidth="1"/>
    <col min="12" max="256" width="9.140625" style="150" customWidth="1"/>
  </cols>
  <sheetData>
    <row r="1" spans="1:14" ht="21" customHeight="1" x14ac:dyDescent="0.3">
      <c r="A1" s="146" t="s">
        <v>614</v>
      </c>
      <c r="B1" s="11"/>
      <c r="C1" s="11"/>
      <c r="D1" s="11"/>
      <c r="E1" s="11"/>
      <c r="F1" s="151"/>
      <c r="G1" s="152" t="s">
        <v>615</v>
      </c>
      <c r="H1" s="153"/>
      <c r="I1" s="153"/>
      <c r="J1" s="154">
        <v>5</v>
      </c>
      <c r="K1" s="155">
        <v>10</v>
      </c>
      <c r="L1" s="156"/>
      <c r="M1" s="11"/>
      <c r="N1" s="11"/>
    </row>
    <row r="2" spans="1:14" ht="14.25" customHeight="1" x14ac:dyDescent="0.25">
      <c r="A2" s="15"/>
      <c r="B2" s="15"/>
      <c r="C2" s="11"/>
      <c r="D2" s="15"/>
      <c r="E2" s="15"/>
      <c r="F2" s="11"/>
      <c r="G2" s="157"/>
      <c r="H2" s="157"/>
      <c r="I2" s="158"/>
      <c r="J2" s="157"/>
      <c r="K2" s="157"/>
      <c r="L2" s="11"/>
      <c r="M2" s="11"/>
      <c r="N2" s="11"/>
    </row>
    <row r="3" spans="1:14" ht="18" customHeight="1" x14ac:dyDescent="0.25">
      <c r="A3" s="159">
        <f t="shared" ref="A3:A41" si="0">IF(A4=ROUNDDOWN(A4,0),A4-0.41,A4-0.01)</f>
        <v>4.3100000000000076</v>
      </c>
      <c r="B3" s="148">
        <v>9.6</v>
      </c>
      <c r="C3" s="149"/>
      <c r="D3" s="159">
        <f>IF(A42-ROUNDDOWN(A42,0)&gt;0.585,ROUNDDOWN(A42,0)+1,A42+0.01)</f>
        <v>5.1099999999999994</v>
      </c>
      <c r="E3" s="148">
        <v>0.4</v>
      </c>
      <c r="F3" s="149"/>
      <c r="G3" s="159">
        <f>IF(D42-ROUNDDOWN(D42,0)&gt;0.585,ROUNDDOWN(D42,0)+1,D42+0.01)</f>
        <v>5.5099999999999909</v>
      </c>
      <c r="H3" s="148">
        <v>16.399999999999999</v>
      </c>
      <c r="I3" s="149"/>
      <c r="J3" s="159">
        <f>IF(G42-ROUNDDOWN(G42,0)&gt;0.585,ROUNDDOWN(G42,0)+1,G42+0.01)</f>
        <v>6.3099999999999934</v>
      </c>
      <c r="K3" s="148">
        <v>32.4</v>
      </c>
      <c r="L3" s="160"/>
      <c r="M3" s="11"/>
      <c r="N3" s="11"/>
    </row>
    <row r="4" spans="1:14" ht="18" customHeight="1" x14ac:dyDescent="0.25">
      <c r="A4" s="159">
        <f t="shared" si="0"/>
        <v>4.3200000000000074</v>
      </c>
      <c r="B4" s="148">
        <v>9.1999999999999993</v>
      </c>
      <c r="C4" s="149"/>
      <c r="D4" s="159">
        <f t="shared" ref="D4:D42" si="1">IF(D3-ROUNDDOWN(D3,0)&gt;0.585,ROUNDDOWN(D3,0)+1,D3+0.01)</f>
        <v>5.1199999999999992</v>
      </c>
      <c r="E4" s="148">
        <v>0.8</v>
      </c>
      <c r="F4" s="149"/>
      <c r="G4" s="159">
        <f t="shared" ref="G4:G42" si="2">IF(G3-ROUNDDOWN(G3,0)&gt;0.585,ROUNDDOWN(G3,0)+1,G3+0.01)</f>
        <v>5.5199999999999907</v>
      </c>
      <c r="H4" s="148">
        <v>16.8</v>
      </c>
      <c r="I4" s="149"/>
      <c r="J4" s="159">
        <f t="shared" ref="J4:J42" si="3">IF(J3-ROUNDDOWN(J3,0)&gt;0.585,ROUNDDOWN(J3,0)+1,J3+0.01)</f>
        <v>6.3199999999999932</v>
      </c>
      <c r="K4" s="148">
        <v>32.799999999999997</v>
      </c>
      <c r="L4" s="160"/>
      <c r="M4" s="11"/>
      <c r="N4" s="11"/>
    </row>
    <row r="5" spans="1:14" ht="18" customHeight="1" x14ac:dyDescent="0.25">
      <c r="A5" s="159">
        <f t="shared" si="0"/>
        <v>4.3300000000000072</v>
      </c>
      <c r="B5" s="148">
        <v>8.8000000000000007</v>
      </c>
      <c r="C5" s="149"/>
      <c r="D5" s="159">
        <f t="shared" si="1"/>
        <v>5.129999999999999</v>
      </c>
      <c r="E5" s="148">
        <v>1.2</v>
      </c>
      <c r="F5" s="149"/>
      <c r="G5" s="159">
        <f t="shared" si="2"/>
        <v>5.5299999999999905</v>
      </c>
      <c r="H5" s="148">
        <v>17.2</v>
      </c>
      <c r="I5" s="149"/>
      <c r="J5" s="159">
        <f t="shared" si="3"/>
        <v>6.329999999999993</v>
      </c>
      <c r="K5" s="148">
        <v>33.200000000000003</v>
      </c>
      <c r="L5" s="160"/>
      <c r="M5" s="11"/>
      <c r="N5" s="11"/>
    </row>
    <row r="6" spans="1:14" ht="18" customHeight="1" x14ac:dyDescent="0.25">
      <c r="A6" s="159">
        <f t="shared" si="0"/>
        <v>4.340000000000007</v>
      </c>
      <c r="B6" s="148">
        <v>8.4</v>
      </c>
      <c r="C6" s="149"/>
      <c r="D6" s="159">
        <f t="shared" si="1"/>
        <v>5.1399999999999988</v>
      </c>
      <c r="E6" s="148">
        <v>1.6</v>
      </c>
      <c r="F6" s="149"/>
      <c r="G6" s="159">
        <f t="shared" si="2"/>
        <v>5.5399999999999903</v>
      </c>
      <c r="H6" s="148">
        <v>17.600000000000001</v>
      </c>
      <c r="I6" s="149"/>
      <c r="J6" s="159">
        <f t="shared" si="3"/>
        <v>6.3399999999999928</v>
      </c>
      <c r="K6" s="148">
        <v>33.6</v>
      </c>
      <c r="L6" s="160"/>
      <c r="M6" s="11"/>
      <c r="N6" s="11"/>
    </row>
    <row r="7" spans="1:14" ht="18" customHeight="1" x14ac:dyDescent="0.25">
      <c r="A7" s="159">
        <f t="shared" si="0"/>
        <v>4.3500000000000068</v>
      </c>
      <c r="B7" s="148">
        <v>8</v>
      </c>
      <c r="C7" s="149"/>
      <c r="D7" s="159">
        <f t="shared" si="1"/>
        <v>5.1499999999999986</v>
      </c>
      <c r="E7" s="148">
        <v>2</v>
      </c>
      <c r="F7" s="149"/>
      <c r="G7" s="159">
        <f t="shared" si="2"/>
        <v>5.5499999999999901</v>
      </c>
      <c r="H7" s="148">
        <v>18</v>
      </c>
      <c r="I7" s="149"/>
      <c r="J7" s="159">
        <f t="shared" si="3"/>
        <v>6.3499999999999925</v>
      </c>
      <c r="K7" s="148">
        <v>34</v>
      </c>
      <c r="L7" s="160"/>
      <c r="M7" s="11"/>
      <c r="N7" s="11"/>
    </row>
    <row r="8" spans="1:14" ht="18" customHeight="1" x14ac:dyDescent="0.25">
      <c r="A8" s="159">
        <f t="shared" si="0"/>
        <v>4.3600000000000065</v>
      </c>
      <c r="B8" s="148">
        <v>7.6</v>
      </c>
      <c r="C8" s="149"/>
      <c r="D8" s="159">
        <f t="shared" si="1"/>
        <v>5.1599999999999984</v>
      </c>
      <c r="E8" s="148">
        <v>2.4</v>
      </c>
      <c r="F8" s="149"/>
      <c r="G8" s="159">
        <f t="shared" si="2"/>
        <v>5.5599999999999898</v>
      </c>
      <c r="H8" s="148">
        <v>18.399999999999999</v>
      </c>
      <c r="I8" s="149"/>
      <c r="J8" s="159">
        <f t="shared" si="3"/>
        <v>6.3599999999999923</v>
      </c>
      <c r="K8" s="148">
        <v>34.4</v>
      </c>
      <c r="L8" s="160"/>
      <c r="M8" s="11"/>
      <c r="N8" s="161"/>
    </row>
    <row r="9" spans="1:14" ht="18" customHeight="1" x14ac:dyDescent="0.25">
      <c r="A9" s="159">
        <f t="shared" si="0"/>
        <v>4.3700000000000063</v>
      </c>
      <c r="B9" s="148">
        <v>7.2</v>
      </c>
      <c r="C9" s="149"/>
      <c r="D9" s="159">
        <f t="shared" si="1"/>
        <v>5.1699999999999982</v>
      </c>
      <c r="E9" s="148">
        <v>2.8</v>
      </c>
      <c r="F9" s="149"/>
      <c r="G9" s="159">
        <f t="shared" si="2"/>
        <v>5.5699999999999896</v>
      </c>
      <c r="H9" s="148">
        <v>18.8</v>
      </c>
      <c r="I9" s="149"/>
      <c r="J9" s="159">
        <f t="shared" si="3"/>
        <v>6.3699999999999921</v>
      </c>
      <c r="K9" s="148">
        <v>34.799999999999997</v>
      </c>
      <c r="L9" s="160"/>
      <c r="M9" s="11"/>
      <c r="N9" s="11"/>
    </row>
    <row r="10" spans="1:14" ht="18" customHeight="1" x14ac:dyDescent="0.25">
      <c r="A10" s="159">
        <f t="shared" si="0"/>
        <v>4.3800000000000061</v>
      </c>
      <c r="B10" s="148">
        <v>6.8</v>
      </c>
      <c r="C10" s="149"/>
      <c r="D10" s="159">
        <f t="shared" si="1"/>
        <v>5.1799999999999979</v>
      </c>
      <c r="E10" s="148">
        <v>3.2</v>
      </c>
      <c r="F10" s="149"/>
      <c r="G10" s="159">
        <f t="shared" si="2"/>
        <v>5.5799999999999894</v>
      </c>
      <c r="H10" s="148">
        <v>19.2</v>
      </c>
      <c r="I10" s="149"/>
      <c r="J10" s="159">
        <f t="shared" si="3"/>
        <v>6.3799999999999919</v>
      </c>
      <c r="K10" s="148">
        <v>35.200000000000003</v>
      </c>
      <c r="L10" s="160"/>
      <c r="M10" s="11"/>
      <c r="N10" s="11"/>
    </row>
    <row r="11" spans="1:14" ht="18" customHeight="1" x14ac:dyDescent="0.25">
      <c r="A11" s="159">
        <f t="shared" si="0"/>
        <v>4.3900000000000059</v>
      </c>
      <c r="B11" s="148">
        <v>6.4</v>
      </c>
      <c r="C11" s="149"/>
      <c r="D11" s="159">
        <f t="shared" si="1"/>
        <v>5.1899999999999977</v>
      </c>
      <c r="E11" s="148">
        <v>3.6</v>
      </c>
      <c r="F11" s="149"/>
      <c r="G11" s="159">
        <f t="shared" si="2"/>
        <v>5.5899999999999892</v>
      </c>
      <c r="H11" s="148">
        <v>19.600000000000001</v>
      </c>
      <c r="I11" s="149"/>
      <c r="J11" s="159">
        <f t="shared" si="3"/>
        <v>6.3899999999999917</v>
      </c>
      <c r="K11" s="148">
        <v>35.6</v>
      </c>
      <c r="L11" s="160"/>
      <c r="M11" s="11"/>
      <c r="N11" s="11"/>
    </row>
    <row r="12" spans="1:14" ht="18" customHeight="1" x14ac:dyDescent="0.25">
      <c r="A12" s="159">
        <f t="shared" si="0"/>
        <v>4.4000000000000057</v>
      </c>
      <c r="B12" s="148">
        <v>6</v>
      </c>
      <c r="C12" s="149"/>
      <c r="D12" s="159">
        <f t="shared" si="1"/>
        <v>5.1999999999999975</v>
      </c>
      <c r="E12" s="148">
        <v>4</v>
      </c>
      <c r="F12" s="149"/>
      <c r="G12" s="159">
        <f t="shared" si="2"/>
        <v>6</v>
      </c>
      <c r="H12" s="148">
        <v>20</v>
      </c>
      <c r="I12" s="149"/>
      <c r="J12" s="159">
        <f t="shared" si="3"/>
        <v>6.3999999999999915</v>
      </c>
      <c r="K12" s="148">
        <v>36</v>
      </c>
      <c r="L12" s="160"/>
      <c r="M12" s="11"/>
      <c r="N12" s="11"/>
    </row>
    <row r="13" spans="1:14" ht="18" customHeight="1" x14ac:dyDescent="0.25">
      <c r="A13" s="159">
        <f t="shared" si="0"/>
        <v>4.4100000000000055</v>
      </c>
      <c r="B13" s="148">
        <v>5.6</v>
      </c>
      <c r="C13" s="149"/>
      <c r="D13" s="159">
        <f t="shared" si="1"/>
        <v>5.2099999999999973</v>
      </c>
      <c r="E13" s="148">
        <v>4.4000000000000004</v>
      </c>
      <c r="F13" s="149"/>
      <c r="G13" s="159">
        <f t="shared" si="2"/>
        <v>6.01</v>
      </c>
      <c r="H13" s="148">
        <v>20.399999999999999</v>
      </c>
      <c r="I13" s="149"/>
      <c r="J13" s="159">
        <f t="shared" si="3"/>
        <v>6.4099999999999913</v>
      </c>
      <c r="K13" s="148">
        <v>36.4</v>
      </c>
      <c r="L13" s="160"/>
      <c r="M13" s="11"/>
      <c r="N13" s="11"/>
    </row>
    <row r="14" spans="1:14" ht="18" customHeight="1" x14ac:dyDescent="0.25">
      <c r="A14" s="159">
        <f t="shared" si="0"/>
        <v>4.4200000000000053</v>
      </c>
      <c r="B14" s="148">
        <v>5.2</v>
      </c>
      <c r="C14" s="149"/>
      <c r="D14" s="159">
        <f t="shared" si="1"/>
        <v>5.2199999999999971</v>
      </c>
      <c r="E14" s="148">
        <v>4.8</v>
      </c>
      <c r="F14" s="149"/>
      <c r="G14" s="159">
        <f t="shared" si="2"/>
        <v>6.02</v>
      </c>
      <c r="H14" s="148">
        <v>20.8</v>
      </c>
      <c r="I14" s="149"/>
      <c r="J14" s="159">
        <f t="shared" si="3"/>
        <v>6.419999999999991</v>
      </c>
      <c r="K14" s="148">
        <v>36.799999999999997</v>
      </c>
      <c r="L14" s="160"/>
      <c r="M14" s="11"/>
      <c r="N14" s="11"/>
    </row>
    <row r="15" spans="1:14" ht="18" customHeight="1" x14ac:dyDescent="0.25">
      <c r="A15" s="159">
        <f t="shared" si="0"/>
        <v>4.430000000000005</v>
      </c>
      <c r="B15" s="148">
        <v>4.8</v>
      </c>
      <c r="C15" s="149"/>
      <c r="D15" s="159">
        <f t="shared" si="1"/>
        <v>5.2299999999999969</v>
      </c>
      <c r="E15" s="148">
        <v>5.2</v>
      </c>
      <c r="F15" s="149"/>
      <c r="G15" s="159">
        <f t="shared" si="2"/>
        <v>6.0299999999999994</v>
      </c>
      <c r="H15" s="148">
        <v>21.2</v>
      </c>
      <c r="I15" s="149"/>
      <c r="J15" s="159">
        <f t="shared" si="3"/>
        <v>6.4299999999999908</v>
      </c>
      <c r="K15" s="148">
        <v>37.200000000000003</v>
      </c>
      <c r="L15" s="160"/>
      <c r="M15" s="11"/>
      <c r="N15" s="11"/>
    </row>
    <row r="16" spans="1:14" ht="18" customHeight="1" x14ac:dyDescent="0.25">
      <c r="A16" s="159">
        <f t="shared" si="0"/>
        <v>4.4400000000000048</v>
      </c>
      <c r="B16" s="148">
        <v>4.4000000000000004</v>
      </c>
      <c r="C16" s="149"/>
      <c r="D16" s="159">
        <f t="shared" si="1"/>
        <v>5.2399999999999967</v>
      </c>
      <c r="E16" s="148">
        <v>5.6</v>
      </c>
      <c r="F16" s="149"/>
      <c r="G16" s="159">
        <f t="shared" si="2"/>
        <v>6.0399999999999991</v>
      </c>
      <c r="H16" s="148">
        <v>21.6</v>
      </c>
      <c r="I16" s="149"/>
      <c r="J16" s="159">
        <f t="shared" si="3"/>
        <v>6.4399999999999906</v>
      </c>
      <c r="K16" s="148">
        <v>37.6</v>
      </c>
      <c r="L16" s="160"/>
      <c r="M16" s="11"/>
      <c r="N16" s="11"/>
    </row>
    <row r="17" spans="1:14" ht="18" customHeight="1" x14ac:dyDescent="0.25">
      <c r="A17" s="159">
        <f t="shared" si="0"/>
        <v>4.4500000000000046</v>
      </c>
      <c r="B17" s="148">
        <v>4</v>
      </c>
      <c r="C17" s="149"/>
      <c r="D17" s="159">
        <f t="shared" si="1"/>
        <v>5.2499999999999964</v>
      </c>
      <c r="E17" s="148">
        <v>6</v>
      </c>
      <c r="F17" s="149"/>
      <c r="G17" s="159">
        <f t="shared" si="2"/>
        <v>6.0499999999999989</v>
      </c>
      <c r="H17" s="148">
        <v>22</v>
      </c>
      <c r="I17" s="149"/>
      <c r="J17" s="159">
        <f t="shared" si="3"/>
        <v>6.4499999999999904</v>
      </c>
      <c r="K17" s="148">
        <v>38</v>
      </c>
      <c r="L17" s="160"/>
      <c r="M17" s="11"/>
      <c r="N17" s="11"/>
    </row>
    <row r="18" spans="1:14" ht="18" customHeight="1" x14ac:dyDescent="0.25">
      <c r="A18" s="159">
        <f t="shared" si="0"/>
        <v>4.4600000000000044</v>
      </c>
      <c r="B18" s="148">
        <v>3.6</v>
      </c>
      <c r="C18" s="149"/>
      <c r="D18" s="159">
        <f t="shared" si="1"/>
        <v>5.2599999999999962</v>
      </c>
      <c r="E18" s="148">
        <v>6.4</v>
      </c>
      <c r="F18" s="149"/>
      <c r="G18" s="159">
        <f t="shared" si="2"/>
        <v>6.0599999999999987</v>
      </c>
      <c r="H18" s="148">
        <v>22.4</v>
      </c>
      <c r="I18" s="149"/>
      <c r="J18" s="159">
        <f t="shared" si="3"/>
        <v>6.4599999999999902</v>
      </c>
      <c r="K18" s="148">
        <v>38.4</v>
      </c>
      <c r="L18" s="160"/>
      <c r="M18" s="11"/>
      <c r="N18" s="11"/>
    </row>
    <row r="19" spans="1:14" ht="18" customHeight="1" x14ac:dyDescent="0.25">
      <c r="A19" s="159">
        <f t="shared" si="0"/>
        <v>4.4700000000000042</v>
      </c>
      <c r="B19" s="148">
        <v>3.2</v>
      </c>
      <c r="C19" s="149"/>
      <c r="D19" s="159">
        <f t="shared" si="1"/>
        <v>5.269999999999996</v>
      </c>
      <c r="E19" s="148">
        <v>6.8</v>
      </c>
      <c r="F19" s="149"/>
      <c r="G19" s="159">
        <f t="shared" si="2"/>
        <v>6.0699999999999985</v>
      </c>
      <c r="H19" s="148">
        <v>22.8</v>
      </c>
      <c r="I19" s="149"/>
      <c r="J19" s="159">
        <f t="shared" si="3"/>
        <v>6.46999999999999</v>
      </c>
      <c r="K19" s="148">
        <v>38.799999999999997</v>
      </c>
      <c r="L19" s="160"/>
      <c r="M19" s="11"/>
      <c r="N19" s="11"/>
    </row>
    <row r="20" spans="1:14" ht="18" customHeight="1" x14ac:dyDescent="0.25">
      <c r="A20" s="159">
        <f t="shared" si="0"/>
        <v>4.480000000000004</v>
      </c>
      <c r="B20" s="148">
        <v>2.8</v>
      </c>
      <c r="C20" s="149"/>
      <c r="D20" s="159">
        <f t="shared" si="1"/>
        <v>5.2799999999999958</v>
      </c>
      <c r="E20" s="148">
        <v>7.2</v>
      </c>
      <c r="F20" s="149"/>
      <c r="G20" s="159">
        <f t="shared" si="2"/>
        <v>6.0799999999999983</v>
      </c>
      <c r="H20" s="148">
        <v>23.2</v>
      </c>
      <c r="I20" s="149"/>
      <c r="J20" s="159">
        <f t="shared" si="3"/>
        <v>6.4799999999999898</v>
      </c>
      <c r="K20" s="148">
        <v>39.200000000000003</v>
      </c>
      <c r="L20" s="160"/>
      <c r="M20" s="11"/>
      <c r="N20" s="11"/>
    </row>
    <row r="21" spans="1:14" ht="18" customHeight="1" x14ac:dyDescent="0.25">
      <c r="A21" s="159">
        <f t="shared" si="0"/>
        <v>4.4900000000000038</v>
      </c>
      <c r="B21" s="148">
        <v>2.4</v>
      </c>
      <c r="C21" s="149"/>
      <c r="D21" s="159">
        <f t="shared" si="1"/>
        <v>5.2899999999999956</v>
      </c>
      <c r="E21" s="148">
        <v>7.6</v>
      </c>
      <c r="F21" s="149"/>
      <c r="G21" s="159">
        <f t="shared" si="2"/>
        <v>6.0899999999999981</v>
      </c>
      <c r="H21" s="148">
        <v>23.6</v>
      </c>
      <c r="I21" s="149"/>
      <c r="J21" s="159">
        <f t="shared" si="3"/>
        <v>6.4899999999999896</v>
      </c>
      <c r="K21" s="148">
        <v>39.6</v>
      </c>
      <c r="L21" s="160"/>
      <c r="M21" s="11"/>
      <c r="N21" s="11"/>
    </row>
    <row r="22" spans="1:14" ht="18" customHeight="1" x14ac:dyDescent="0.25">
      <c r="A22" s="159">
        <f t="shared" si="0"/>
        <v>4.5000000000000036</v>
      </c>
      <c r="B22" s="148">
        <v>2</v>
      </c>
      <c r="C22" s="149"/>
      <c r="D22" s="159">
        <f t="shared" si="1"/>
        <v>5.2999999999999954</v>
      </c>
      <c r="E22" s="148">
        <v>8</v>
      </c>
      <c r="F22" s="149"/>
      <c r="G22" s="159">
        <f t="shared" si="2"/>
        <v>6.0999999999999979</v>
      </c>
      <c r="H22" s="148">
        <v>24</v>
      </c>
      <c r="I22" s="149"/>
      <c r="J22" s="159">
        <f t="shared" si="3"/>
        <v>6.4999999999999893</v>
      </c>
      <c r="K22" s="148">
        <v>40</v>
      </c>
      <c r="L22" s="160"/>
      <c r="M22" s="11"/>
      <c r="N22" s="11"/>
    </row>
    <row r="23" spans="1:14" ht="18" customHeight="1" x14ac:dyDescent="0.25">
      <c r="A23" s="159">
        <f t="shared" si="0"/>
        <v>4.5100000000000033</v>
      </c>
      <c r="B23" s="148">
        <v>1.6</v>
      </c>
      <c r="C23" s="149"/>
      <c r="D23" s="159">
        <f t="shared" si="1"/>
        <v>5.3099999999999952</v>
      </c>
      <c r="E23" s="148">
        <v>8.4</v>
      </c>
      <c r="F23" s="149"/>
      <c r="G23" s="159">
        <f t="shared" si="2"/>
        <v>6.1099999999999977</v>
      </c>
      <c r="H23" s="148">
        <v>24.4</v>
      </c>
      <c r="I23" s="149"/>
      <c r="J23" s="159">
        <f t="shared" si="3"/>
        <v>6.5099999999999891</v>
      </c>
      <c r="K23" s="148">
        <v>40.4</v>
      </c>
      <c r="L23" s="160"/>
      <c r="M23" s="11"/>
      <c r="N23" s="11"/>
    </row>
    <row r="24" spans="1:14" ht="18" customHeight="1" x14ac:dyDescent="0.25">
      <c r="A24" s="159">
        <f t="shared" si="0"/>
        <v>4.5200000000000031</v>
      </c>
      <c r="B24" s="148">
        <v>1.2</v>
      </c>
      <c r="C24" s="149"/>
      <c r="D24" s="159">
        <f t="shared" si="1"/>
        <v>5.319999999999995</v>
      </c>
      <c r="E24" s="148">
        <v>8.8000000000000007</v>
      </c>
      <c r="F24" s="149"/>
      <c r="G24" s="159">
        <f t="shared" si="2"/>
        <v>6.1199999999999974</v>
      </c>
      <c r="H24" s="148">
        <v>24.8</v>
      </c>
      <c r="I24" s="149"/>
      <c r="J24" s="159">
        <f t="shared" si="3"/>
        <v>6.5199999999999889</v>
      </c>
      <c r="K24" s="148">
        <v>40.799999999999997</v>
      </c>
      <c r="L24" s="160"/>
      <c r="M24" s="11"/>
      <c r="N24" s="11"/>
    </row>
    <row r="25" spans="1:14" ht="18" customHeight="1" x14ac:dyDescent="0.25">
      <c r="A25" s="159">
        <f t="shared" si="0"/>
        <v>4.5300000000000029</v>
      </c>
      <c r="B25" s="148">
        <v>0.8</v>
      </c>
      <c r="C25" s="149"/>
      <c r="D25" s="159">
        <f t="shared" si="1"/>
        <v>5.3299999999999947</v>
      </c>
      <c r="E25" s="148">
        <v>9.1999999999999993</v>
      </c>
      <c r="F25" s="149"/>
      <c r="G25" s="159">
        <f t="shared" si="2"/>
        <v>6.1299999999999972</v>
      </c>
      <c r="H25" s="148">
        <v>25.2</v>
      </c>
      <c r="I25" s="149"/>
      <c r="J25" s="159">
        <f t="shared" si="3"/>
        <v>6.5299999999999887</v>
      </c>
      <c r="K25" s="148">
        <v>41.2</v>
      </c>
      <c r="L25" s="160"/>
      <c r="M25" s="11"/>
      <c r="N25" s="11"/>
    </row>
    <row r="26" spans="1:14" ht="18" customHeight="1" x14ac:dyDescent="0.25">
      <c r="A26" s="159">
        <f t="shared" si="0"/>
        <v>4.5400000000000027</v>
      </c>
      <c r="B26" s="148">
        <v>0.4</v>
      </c>
      <c r="C26" s="149"/>
      <c r="D26" s="159">
        <f t="shared" si="1"/>
        <v>5.3399999999999945</v>
      </c>
      <c r="E26" s="148">
        <v>9.6</v>
      </c>
      <c r="F26" s="149"/>
      <c r="G26" s="159">
        <f t="shared" si="2"/>
        <v>6.139999999999997</v>
      </c>
      <c r="H26" s="148">
        <v>25.600000000000101</v>
      </c>
      <c r="I26" s="149"/>
      <c r="J26" s="159">
        <f t="shared" si="3"/>
        <v>6.5399999999999885</v>
      </c>
      <c r="K26" s="148">
        <v>41.6</v>
      </c>
      <c r="L26" s="160"/>
      <c r="M26" s="11"/>
      <c r="N26" s="11"/>
    </row>
    <row r="27" spans="1:14" ht="18" customHeight="1" x14ac:dyDescent="0.25">
      <c r="A27" s="162">
        <f t="shared" si="0"/>
        <v>4.5500000000000025</v>
      </c>
      <c r="B27" s="163">
        <v>0</v>
      </c>
      <c r="C27" s="149"/>
      <c r="D27" s="159">
        <f t="shared" si="1"/>
        <v>5.3499999999999943</v>
      </c>
      <c r="E27" s="148">
        <v>10</v>
      </c>
      <c r="F27" s="149"/>
      <c r="G27" s="159">
        <f t="shared" si="2"/>
        <v>6.1499999999999968</v>
      </c>
      <c r="H27" s="148">
        <v>26</v>
      </c>
      <c r="I27" s="149"/>
      <c r="J27" s="159">
        <f t="shared" si="3"/>
        <v>6.5499999999999883</v>
      </c>
      <c r="K27" s="148">
        <v>42</v>
      </c>
      <c r="L27" s="160"/>
      <c r="M27" s="11"/>
      <c r="N27" s="11"/>
    </row>
    <row r="28" spans="1:14" ht="18" customHeight="1" x14ac:dyDescent="0.25">
      <c r="A28" s="162">
        <f t="shared" si="0"/>
        <v>4.5600000000000023</v>
      </c>
      <c r="B28" s="163">
        <v>0</v>
      </c>
      <c r="C28" s="149"/>
      <c r="D28" s="159">
        <f t="shared" si="1"/>
        <v>5.3599999999999941</v>
      </c>
      <c r="E28" s="148">
        <v>10.4</v>
      </c>
      <c r="F28" s="149"/>
      <c r="G28" s="159">
        <f t="shared" si="2"/>
        <v>6.1599999999999966</v>
      </c>
      <c r="H28" s="148">
        <v>26.400000000000102</v>
      </c>
      <c r="I28" s="149"/>
      <c r="J28" s="159">
        <f t="shared" si="3"/>
        <v>6.5599999999999881</v>
      </c>
      <c r="K28" s="148">
        <v>42.4</v>
      </c>
      <c r="L28" s="160"/>
      <c r="M28" s="11"/>
      <c r="N28" s="11"/>
    </row>
    <row r="29" spans="1:14" ht="18" customHeight="1" x14ac:dyDescent="0.25">
      <c r="A29" s="162">
        <f t="shared" si="0"/>
        <v>4.5700000000000021</v>
      </c>
      <c r="B29" s="163">
        <v>0</v>
      </c>
      <c r="C29" s="149"/>
      <c r="D29" s="159">
        <f t="shared" si="1"/>
        <v>5.3699999999999939</v>
      </c>
      <c r="E29" s="148">
        <v>10.8</v>
      </c>
      <c r="F29" s="149"/>
      <c r="G29" s="159">
        <f t="shared" si="2"/>
        <v>6.1699999999999964</v>
      </c>
      <c r="H29" s="148">
        <v>26.8000000000001</v>
      </c>
      <c r="I29" s="149"/>
      <c r="J29" s="159">
        <f t="shared" si="3"/>
        <v>6.5699999999999878</v>
      </c>
      <c r="K29" s="148">
        <v>42.8</v>
      </c>
      <c r="L29" s="160"/>
      <c r="M29" s="11"/>
      <c r="N29" s="11"/>
    </row>
    <row r="30" spans="1:14" ht="18" customHeight="1" x14ac:dyDescent="0.25">
      <c r="A30" s="162">
        <f t="shared" si="0"/>
        <v>4.5800000000000018</v>
      </c>
      <c r="B30" s="163">
        <v>0</v>
      </c>
      <c r="C30" s="149"/>
      <c r="D30" s="159">
        <f t="shared" si="1"/>
        <v>5.3799999999999937</v>
      </c>
      <c r="E30" s="148">
        <v>11.2</v>
      </c>
      <c r="F30" s="149"/>
      <c r="G30" s="159">
        <f t="shared" si="2"/>
        <v>6.1799999999999962</v>
      </c>
      <c r="H30" s="148">
        <v>27.200000000000099</v>
      </c>
      <c r="I30" s="149"/>
      <c r="J30" s="159">
        <f t="shared" si="3"/>
        <v>6.5799999999999876</v>
      </c>
      <c r="K30" s="148">
        <v>43.2</v>
      </c>
      <c r="L30" s="160"/>
      <c r="M30" s="11"/>
      <c r="N30" s="11"/>
    </row>
    <row r="31" spans="1:14" ht="18" customHeight="1" x14ac:dyDescent="0.25">
      <c r="A31" s="162">
        <f t="shared" si="0"/>
        <v>4.5900000000000016</v>
      </c>
      <c r="B31" s="163">
        <v>0</v>
      </c>
      <c r="C31" s="149"/>
      <c r="D31" s="159">
        <f t="shared" si="1"/>
        <v>5.3899999999999935</v>
      </c>
      <c r="E31" s="148">
        <v>11.6</v>
      </c>
      <c r="F31" s="149"/>
      <c r="G31" s="159">
        <f t="shared" si="2"/>
        <v>6.1899999999999959</v>
      </c>
      <c r="H31" s="148">
        <v>27.600000000000101</v>
      </c>
      <c r="I31" s="149"/>
      <c r="J31" s="159">
        <f t="shared" si="3"/>
        <v>6.5899999999999874</v>
      </c>
      <c r="K31" s="148">
        <v>43.6</v>
      </c>
      <c r="L31" s="160"/>
      <c r="M31" s="11"/>
      <c r="N31" s="11"/>
    </row>
    <row r="32" spans="1:14" ht="18" customHeight="1" x14ac:dyDescent="0.25">
      <c r="A32" s="162">
        <f t="shared" si="0"/>
        <v>5.0000000000000018</v>
      </c>
      <c r="B32" s="163">
        <v>0</v>
      </c>
      <c r="C32" s="149"/>
      <c r="D32" s="159">
        <f t="shared" si="1"/>
        <v>5.3999999999999932</v>
      </c>
      <c r="E32" s="148">
        <v>12</v>
      </c>
      <c r="F32" s="149"/>
      <c r="G32" s="159">
        <f t="shared" si="2"/>
        <v>6.1999999999999957</v>
      </c>
      <c r="H32" s="148">
        <v>28.000000000000099</v>
      </c>
      <c r="I32" s="149"/>
      <c r="J32" s="159">
        <f t="shared" si="3"/>
        <v>7</v>
      </c>
      <c r="K32" s="148">
        <v>44</v>
      </c>
      <c r="L32" s="160"/>
      <c r="M32" s="11"/>
      <c r="N32" s="11"/>
    </row>
    <row r="33" spans="1:14" ht="18" customHeight="1" x14ac:dyDescent="0.25">
      <c r="A33" s="162">
        <f t="shared" si="0"/>
        <v>5.0100000000000016</v>
      </c>
      <c r="B33" s="163">
        <v>0</v>
      </c>
      <c r="C33" s="149"/>
      <c r="D33" s="159">
        <f t="shared" si="1"/>
        <v>5.409999999999993</v>
      </c>
      <c r="E33" s="148">
        <v>12.4</v>
      </c>
      <c r="F33" s="149"/>
      <c r="G33" s="159">
        <f t="shared" si="2"/>
        <v>6.2099999999999955</v>
      </c>
      <c r="H33" s="148">
        <v>28.400000000000102</v>
      </c>
      <c r="I33" s="149"/>
      <c r="J33" s="159">
        <f t="shared" si="3"/>
        <v>7.01</v>
      </c>
      <c r="K33" s="148">
        <v>44.4</v>
      </c>
      <c r="L33" s="160"/>
      <c r="M33" s="11"/>
      <c r="N33" s="11"/>
    </row>
    <row r="34" spans="1:14" ht="18" customHeight="1" x14ac:dyDescent="0.25">
      <c r="A34" s="162">
        <f t="shared" si="0"/>
        <v>5.0200000000000014</v>
      </c>
      <c r="B34" s="163">
        <v>0</v>
      </c>
      <c r="C34" s="149"/>
      <c r="D34" s="159">
        <f t="shared" si="1"/>
        <v>5.4199999999999928</v>
      </c>
      <c r="E34" s="148">
        <v>12.8</v>
      </c>
      <c r="F34" s="149"/>
      <c r="G34" s="159">
        <f t="shared" si="2"/>
        <v>6.2199999999999953</v>
      </c>
      <c r="H34" s="148">
        <v>28.8000000000001</v>
      </c>
      <c r="I34" s="149"/>
      <c r="J34" s="159">
        <f t="shared" si="3"/>
        <v>7.02</v>
      </c>
      <c r="K34" s="148">
        <v>44.8</v>
      </c>
      <c r="L34" s="160"/>
      <c r="M34" s="11"/>
      <c r="N34" s="11"/>
    </row>
    <row r="35" spans="1:14" ht="18" customHeight="1" x14ac:dyDescent="0.25">
      <c r="A35" s="162">
        <f t="shared" si="0"/>
        <v>5.0300000000000011</v>
      </c>
      <c r="B35" s="163">
        <v>0</v>
      </c>
      <c r="C35" s="149"/>
      <c r="D35" s="159">
        <f t="shared" si="1"/>
        <v>5.4299999999999926</v>
      </c>
      <c r="E35" s="148">
        <v>13.2</v>
      </c>
      <c r="F35" s="149"/>
      <c r="G35" s="159">
        <f t="shared" si="2"/>
        <v>6.2299999999999951</v>
      </c>
      <c r="H35" s="148">
        <v>29.200000000000099</v>
      </c>
      <c r="I35" s="149"/>
      <c r="J35" s="159">
        <f t="shared" si="3"/>
        <v>7.0299999999999994</v>
      </c>
      <c r="K35" s="148">
        <v>45.2</v>
      </c>
      <c r="L35" s="160"/>
      <c r="M35" s="11"/>
      <c r="N35" s="11"/>
    </row>
    <row r="36" spans="1:14" ht="18" customHeight="1" x14ac:dyDescent="0.25">
      <c r="A36" s="162">
        <f t="shared" si="0"/>
        <v>5.0400000000000009</v>
      </c>
      <c r="B36" s="163">
        <v>0</v>
      </c>
      <c r="C36" s="149"/>
      <c r="D36" s="159">
        <f t="shared" si="1"/>
        <v>5.4399999999999924</v>
      </c>
      <c r="E36" s="148">
        <v>13.6</v>
      </c>
      <c r="F36" s="149"/>
      <c r="G36" s="159">
        <f t="shared" si="2"/>
        <v>6.2399999999999949</v>
      </c>
      <c r="H36" s="148">
        <v>29.600000000000101</v>
      </c>
      <c r="I36" s="149"/>
      <c r="J36" s="159">
        <f t="shared" si="3"/>
        <v>7.0399999999999991</v>
      </c>
      <c r="K36" s="148">
        <v>45.6</v>
      </c>
      <c r="L36" s="160"/>
      <c r="M36" s="11"/>
      <c r="N36" s="11"/>
    </row>
    <row r="37" spans="1:14" ht="18" customHeight="1" x14ac:dyDescent="0.25">
      <c r="A37" s="162">
        <f t="shared" si="0"/>
        <v>5.0500000000000007</v>
      </c>
      <c r="B37" s="163">
        <v>0</v>
      </c>
      <c r="C37" s="149"/>
      <c r="D37" s="159">
        <f t="shared" si="1"/>
        <v>5.4499999999999922</v>
      </c>
      <c r="E37" s="148">
        <v>14</v>
      </c>
      <c r="F37" s="149"/>
      <c r="G37" s="159">
        <f t="shared" si="2"/>
        <v>6.2499999999999947</v>
      </c>
      <c r="H37" s="148">
        <v>30.000000000000099</v>
      </c>
      <c r="I37" s="149"/>
      <c r="J37" s="159">
        <f t="shared" si="3"/>
        <v>7.0499999999999989</v>
      </c>
      <c r="K37" s="148">
        <v>46</v>
      </c>
      <c r="L37" s="160"/>
      <c r="M37" s="11"/>
      <c r="N37" s="11"/>
    </row>
    <row r="38" spans="1:14" ht="18" customHeight="1" x14ac:dyDescent="0.25">
      <c r="A38" s="162">
        <f t="shared" si="0"/>
        <v>5.0600000000000005</v>
      </c>
      <c r="B38" s="163">
        <v>0</v>
      </c>
      <c r="C38" s="149"/>
      <c r="D38" s="159">
        <f t="shared" si="1"/>
        <v>5.459999999999992</v>
      </c>
      <c r="E38" s="148">
        <v>14.4</v>
      </c>
      <c r="F38" s="149"/>
      <c r="G38" s="159">
        <f t="shared" si="2"/>
        <v>6.2599999999999945</v>
      </c>
      <c r="H38" s="148">
        <v>30.400000000000102</v>
      </c>
      <c r="I38" s="149"/>
      <c r="J38" s="159">
        <f t="shared" si="3"/>
        <v>7.0599999999999987</v>
      </c>
      <c r="K38" s="148">
        <v>46.4</v>
      </c>
      <c r="L38" s="160"/>
      <c r="M38" s="11"/>
      <c r="N38" s="11"/>
    </row>
    <row r="39" spans="1:14" ht="18" customHeight="1" x14ac:dyDescent="0.25">
      <c r="A39" s="162">
        <f t="shared" si="0"/>
        <v>5.07</v>
      </c>
      <c r="B39" s="163">
        <v>0</v>
      </c>
      <c r="C39" s="149"/>
      <c r="D39" s="159">
        <f t="shared" si="1"/>
        <v>5.4699999999999918</v>
      </c>
      <c r="E39" s="148">
        <v>14.8</v>
      </c>
      <c r="F39" s="149"/>
      <c r="G39" s="159">
        <f t="shared" si="2"/>
        <v>6.2699999999999942</v>
      </c>
      <c r="H39" s="148">
        <v>30.8000000000001</v>
      </c>
      <c r="I39" s="149"/>
      <c r="J39" s="159">
        <f t="shared" si="3"/>
        <v>7.0699999999999985</v>
      </c>
      <c r="K39" s="148">
        <v>46.799999999999898</v>
      </c>
      <c r="L39" s="160"/>
      <c r="M39" s="11"/>
      <c r="N39" s="11"/>
    </row>
    <row r="40" spans="1:14" ht="18" customHeight="1" x14ac:dyDescent="0.25">
      <c r="A40" s="162">
        <f t="shared" si="0"/>
        <v>5.08</v>
      </c>
      <c r="B40" s="163">
        <v>0</v>
      </c>
      <c r="C40" s="149"/>
      <c r="D40" s="159">
        <f t="shared" si="1"/>
        <v>5.4799999999999915</v>
      </c>
      <c r="E40" s="148">
        <v>15.2</v>
      </c>
      <c r="F40" s="149"/>
      <c r="G40" s="159">
        <f t="shared" si="2"/>
        <v>6.279999999999994</v>
      </c>
      <c r="H40" s="148">
        <v>31.200000000000099</v>
      </c>
      <c r="I40" s="149"/>
      <c r="J40" s="159">
        <f t="shared" si="3"/>
        <v>7.0799999999999983</v>
      </c>
      <c r="K40" s="148">
        <v>47.199999999999903</v>
      </c>
      <c r="L40" s="160"/>
      <c r="M40" s="11"/>
      <c r="N40" s="11"/>
    </row>
    <row r="41" spans="1:14" ht="18" customHeight="1" x14ac:dyDescent="0.25">
      <c r="A41" s="162">
        <f t="shared" si="0"/>
        <v>5.09</v>
      </c>
      <c r="B41" s="163">
        <v>0</v>
      </c>
      <c r="C41" s="149"/>
      <c r="D41" s="159">
        <f t="shared" si="1"/>
        <v>5.4899999999999913</v>
      </c>
      <c r="E41" s="148">
        <v>15.6</v>
      </c>
      <c r="F41" s="149"/>
      <c r="G41" s="159">
        <f t="shared" si="2"/>
        <v>6.2899999999999938</v>
      </c>
      <c r="H41" s="148">
        <v>31.600000000000101</v>
      </c>
      <c r="I41" s="149"/>
      <c r="J41" s="159">
        <f t="shared" si="3"/>
        <v>7.0899999999999981</v>
      </c>
      <c r="K41" s="148">
        <v>47.599999999999902</v>
      </c>
      <c r="L41" s="160"/>
      <c r="M41" s="11"/>
      <c r="N41" s="11"/>
    </row>
    <row r="42" spans="1:14" ht="18" customHeight="1" x14ac:dyDescent="0.25">
      <c r="A42" s="162">
        <f>J1+K1/100</f>
        <v>5.0999999999999996</v>
      </c>
      <c r="B42" s="163">
        <v>0</v>
      </c>
      <c r="C42" s="149"/>
      <c r="D42" s="159">
        <f t="shared" si="1"/>
        <v>5.4999999999999911</v>
      </c>
      <c r="E42" s="148">
        <v>16</v>
      </c>
      <c r="F42" s="149"/>
      <c r="G42" s="159">
        <f t="shared" si="2"/>
        <v>6.2999999999999936</v>
      </c>
      <c r="H42" s="148">
        <v>32.000000000000099</v>
      </c>
      <c r="I42" s="149"/>
      <c r="J42" s="159">
        <f t="shared" si="3"/>
        <v>7.0999999999999979</v>
      </c>
      <c r="K42" s="148">
        <v>47.999999999999901</v>
      </c>
      <c r="L42" s="160"/>
      <c r="M42" s="11"/>
      <c r="N42" s="11"/>
    </row>
    <row r="43" spans="1:14" ht="14.25" customHeight="1" x14ac:dyDescent="0.25">
      <c r="A43" s="22"/>
      <c r="B43" s="22"/>
      <c r="C43" s="11"/>
      <c r="D43" s="22"/>
      <c r="E43" s="22"/>
      <c r="F43" s="11"/>
      <c r="G43" s="22"/>
      <c r="H43" s="22"/>
      <c r="I43" s="11"/>
      <c r="J43" s="22"/>
      <c r="K43" s="22"/>
      <c r="L43" s="11"/>
      <c r="M43" s="11"/>
      <c r="N43" s="11"/>
    </row>
    <row r="44" spans="1:14" ht="14.25" customHeight="1" x14ac:dyDescent="0.25">
      <c r="A44" s="11"/>
      <c r="B44" s="11"/>
      <c r="C44" s="11"/>
      <c r="D44" s="11"/>
      <c r="E44" s="111"/>
      <c r="F44" s="11"/>
      <c r="G44" s="11"/>
      <c r="H44" s="11"/>
      <c r="I44" s="11"/>
      <c r="J44" s="11"/>
      <c r="K44" s="11"/>
      <c r="L44" s="11"/>
      <c r="M44" s="11"/>
      <c r="N44" s="11"/>
    </row>
  </sheetData>
  <pageMargins left="0.7" right="0.7" top="0.75" bottom="0.75" header="0.3" footer="0.3"/>
  <pageSetup orientation="portrait"/>
  <headerFooter>
    <oddFooter>&amp;C&amp;"Helvetica Neue,Regular"&amp;12&amp;K000000&amp;P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8"/>
  <sheetViews>
    <sheetView showGridLines="0" workbookViewId="0"/>
  </sheetViews>
  <sheetFormatPr defaultColWidth="8.85546875" defaultRowHeight="15" customHeight="1" x14ac:dyDescent="0.25"/>
  <cols>
    <col min="1" max="4" width="13.7109375" style="164" customWidth="1"/>
    <col min="5" max="256" width="8.85546875" style="164" customWidth="1"/>
  </cols>
  <sheetData>
    <row r="1" spans="1:5" ht="15" customHeight="1" x14ac:dyDescent="0.25">
      <c r="A1" s="103" t="s">
        <v>547</v>
      </c>
      <c r="B1" s="103" t="s">
        <v>597</v>
      </c>
      <c r="C1" s="103" t="s">
        <v>551</v>
      </c>
      <c r="D1" s="104" t="s">
        <v>553</v>
      </c>
      <c r="E1" s="112"/>
    </row>
    <row r="2" spans="1:5" ht="15" customHeight="1" x14ac:dyDescent="0.25">
      <c r="A2" s="118">
        <v>131</v>
      </c>
      <c r="B2" s="119">
        <v>4</v>
      </c>
      <c r="C2" s="119">
        <v>3</v>
      </c>
      <c r="D2" s="120">
        <f t="shared" ref="D2:D33" si="0">IF(B2="E","E",IF(B2="R","R",SUM(B2:C2)))</f>
        <v>7</v>
      </c>
      <c r="E2" s="112"/>
    </row>
    <row r="3" spans="1:5" ht="15" customHeight="1" x14ac:dyDescent="0.25">
      <c r="A3" s="118">
        <v>132</v>
      </c>
      <c r="B3" s="119">
        <v>4</v>
      </c>
      <c r="C3" s="119">
        <v>0</v>
      </c>
      <c r="D3" s="120">
        <f t="shared" si="0"/>
        <v>4</v>
      </c>
      <c r="E3" s="112"/>
    </row>
    <row r="4" spans="1:5" ht="15" customHeight="1" x14ac:dyDescent="0.25">
      <c r="A4" s="118">
        <v>172</v>
      </c>
      <c r="B4" s="119">
        <v>0</v>
      </c>
      <c r="C4" s="119">
        <v>0</v>
      </c>
      <c r="D4" s="120">
        <f t="shared" si="0"/>
        <v>0</v>
      </c>
      <c r="E4" s="112"/>
    </row>
    <row r="5" spans="1:5" ht="15" customHeight="1" x14ac:dyDescent="0.25">
      <c r="A5" s="118">
        <v>133</v>
      </c>
      <c r="B5" s="119">
        <v>0</v>
      </c>
      <c r="C5" s="119">
        <v>0</v>
      </c>
      <c r="D5" s="120">
        <f t="shared" si="0"/>
        <v>0</v>
      </c>
      <c r="E5" s="112"/>
    </row>
    <row r="6" spans="1:5" ht="15" customHeight="1" x14ac:dyDescent="0.25">
      <c r="A6" s="118">
        <v>163</v>
      </c>
      <c r="B6" s="119">
        <v>0</v>
      </c>
      <c r="C6" s="119">
        <v>0</v>
      </c>
      <c r="D6" s="120">
        <f t="shared" si="0"/>
        <v>0</v>
      </c>
      <c r="E6" s="112"/>
    </row>
    <row r="7" spans="1:5" ht="15" customHeight="1" x14ac:dyDescent="0.25">
      <c r="A7" s="118">
        <v>134</v>
      </c>
      <c r="B7" s="119">
        <v>4</v>
      </c>
      <c r="C7" s="119">
        <v>0</v>
      </c>
      <c r="D7" s="120">
        <f t="shared" si="0"/>
        <v>4</v>
      </c>
      <c r="E7" s="112"/>
    </row>
    <row r="8" spans="1:5" ht="15" customHeight="1" x14ac:dyDescent="0.25">
      <c r="A8" s="118">
        <v>164</v>
      </c>
      <c r="B8" s="119">
        <v>4</v>
      </c>
      <c r="C8" s="119">
        <v>0</v>
      </c>
      <c r="D8" s="120">
        <f t="shared" si="0"/>
        <v>4</v>
      </c>
      <c r="E8" s="112"/>
    </row>
    <row r="9" spans="1:5" ht="15" customHeight="1" x14ac:dyDescent="0.25">
      <c r="A9" s="118">
        <v>135</v>
      </c>
      <c r="B9" s="119">
        <v>0</v>
      </c>
      <c r="C9" s="119">
        <v>0</v>
      </c>
      <c r="D9" s="120">
        <f t="shared" si="0"/>
        <v>0</v>
      </c>
      <c r="E9" s="112"/>
    </row>
    <row r="10" spans="1:5" ht="15" customHeight="1" x14ac:dyDescent="0.25">
      <c r="A10" s="118">
        <v>165</v>
      </c>
      <c r="B10" s="119">
        <v>4</v>
      </c>
      <c r="C10" s="119">
        <v>0</v>
      </c>
      <c r="D10" s="120">
        <f t="shared" si="0"/>
        <v>4</v>
      </c>
      <c r="E10" s="112"/>
    </row>
    <row r="11" spans="1:5" ht="15" customHeight="1" x14ac:dyDescent="0.25">
      <c r="A11" s="118">
        <v>136</v>
      </c>
      <c r="B11" s="119">
        <v>4</v>
      </c>
      <c r="C11" s="119">
        <v>0</v>
      </c>
      <c r="D11" s="120">
        <f t="shared" si="0"/>
        <v>4</v>
      </c>
      <c r="E11" s="112"/>
    </row>
    <row r="12" spans="1:5" ht="15" customHeight="1" x14ac:dyDescent="0.25">
      <c r="A12" s="118">
        <v>137</v>
      </c>
      <c r="B12" s="119">
        <v>0</v>
      </c>
      <c r="C12" s="165">
        <v>0</v>
      </c>
      <c r="D12" s="120">
        <f t="shared" si="0"/>
        <v>0</v>
      </c>
      <c r="E12" s="112"/>
    </row>
    <row r="13" spans="1:5" ht="15" customHeight="1" x14ac:dyDescent="0.25">
      <c r="A13" s="118">
        <v>167</v>
      </c>
      <c r="B13" s="119">
        <v>12</v>
      </c>
      <c r="C13" s="119">
        <v>0</v>
      </c>
      <c r="D13" s="120">
        <f t="shared" si="0"/>
        <v>12</v>
      </c>
      <c r="E13" s="112"/>
    </row>
    <row r="14" spans="1:5" ht="15" customHeight="1" x14ac:dyDescent="0.25">
      <c r="A14" s="118">
        <v>138</v>
      </c>
      <c r="B14" s="119">
        <v>4</v>
      </c>
      <c r="C14" s="119">
        <v>0</v>
      </c>
      <c r="D14" s="120">
        <f t="shared" si="0"/>
        <v>4</v>
      </c>
      <c r="E14" s="112"/>
    </row>
    <row r="15" spans="1:5" ht="15" customHeight="1" x14ac:dyDescent="0.25">
      <c r="A15" s="118">
        <v>168</v>
      </c>
      <c r="B15" s="119">
        <v>4</v>
      </c>
      <c r="C15" s="119">
        <v>0</v>
      </c>
      <c r="D15" s="120">
        <f t="shared" si="0"/>
        <v>4</v>
      </c>
      <c r="E15" s="112"/>
    </row>
    <row r="16" spans="1:5" ht="15" customHeight="1" x14ac:dyDescent="0.25">
      <c r="A16" s="118">
        <v>139</v>
      </c>
      <c r="B16" s="119">
        <v>8</v>
      </c>
      <c r="C16" s="119">
        <v>0</v>
      </c>
      <c r="D16" s="120">
        <f t="shared" si="0"/>
        <v>8</v>
      </c>
      <c r="E16" s="112"/>
    </row>
    <row r="17" spans="1:5" ht="15" customHeight="1" x14ac:dyDescent="0.25">
      <c r="A17" s="118">
        <v>169</v>
      </c>
      <c r="B17" s="121" t="s">
        <v>556</v>
      </c>
      <c r="C17" s="119">
        <v>0</v>
      </c>
      <c r="D17" s="122" t="str">
        <f t="shared" si="0"/>
        <v>E</v>
      </c>
      <c r="E17" s="112"/>
    </row>
    <row r="18" spans="1:5" ht="15" customHeight="1" x14ac:dyDescent="0.25">
      <c r="A18" s="118">
        <v>192</v>
      </c>
      <c r="B18" s="119">
        <v>0</v>
      </c>
      <c r="C18" s="119">
        <v>0</v>
      </c>
      <c r="D18" s="120">
        <f t="shared" si="0"/>
        <v>0</v>
      </c>
      <c r="E18" s="112"/>
    </row>
    <row r="19" spans="1:5" ht="15" customHeight="1" x14ac:dyDescent="0.25">
      <c r="A19" s="118">
        <v>193</v>
      </c>
      <c r="B19" s="119">
        <v>0</v>
      </c>
      <c r="C19" s="119">
        <v>0</v>
      </c>
      <c r="D19" s="120">
        <f t="shared" si="0"/>
        <v>0</v>
      </c>
      <c r="E19" s="112"/>
    </row>
    <row r="20" spans="1:5" ht="15" customHeight="1" x14ac:dyDescent="0.25">
      <c r="A20" s="118">
        <v>195</v>
      </c>
      <c r="B20" s="119">
        <v>0</v>
      </c>
      <c r="C20" s="119">
        <v>0</v>
      </c>
      <c r="D20" s="120">
        <f t="shared" si="0"/>
        <v>0</v>
      </c>
      <c r="E20" s="112"/>
    </row>
    <row r="21" spans="1:5" ht="15" customHeight="1" x14ac:dyDescent="0.25">
      <c r="A21" s="118">
        <v>196</v>
      </c>
      <c r="B21" s="119">
        <v>4</v>
      </c>
      <c r="C21" s="119">
        <v>0</v>
      </c>
      <c r="D21" s="120">
        <f t="shared" si="0"/>
        <v>4</v>
      </c>
      <c r="E21" s="112"/>
    </row>
    <row r="22" spans="1:5" ht="15" customHeight="1" x14ac:dyDescent="0.25">
      <c r="A22" s="118">
        <v>197</v>
      </c>
      <c r="B22" s="119">
        <v>4</v>
      </c>
      <c r="C22" s="119">
        <v>0</v>
      </c>
      <c r="D22" s="120">
        <f t="shared" si="0"/>
        <v>4</v>
      </c>
      <c r="E22" s="112"/>
    </row>
    <row r="23" spans="1:5" ht="15" customHeight="1" x14ac:dyDescent="0.25">
      <c r="A23" s="118">
        <v>198</v>
      </c>
      <c r="B23" s="119">
        <v>20</v>
      </c>
      <c r="C23" s="119">
        <v>0</v>
      </c>
      <c r="D23" s="120">
        <f t="shared" si="0"/>
        <v>20</v>
      </c>
      <c r="E23" s="112"/>
    </row>
    <row r="24" spans="1:5" ht="15" customHeight="1" x14ac:dyDescent="0.25">
      <c r="A24" s="118">
        <v>199</v>
      </c>
      <c r="B24" s="119">
        <v>4</v>
      </c>
      <c r="C24" s="119">
        <v>0</v>
      </c>
      <c r="D24" s="120">
        <f t="shared" si="0"/>
        <v>4</v>
      </c>
      <c r="E24" s="112"/>
    </row>
    <row r="25" spans="1:5" ht="15" customHeight="1" x14ac:dyDescent="0.25">
      <c r="A25" s="118">
        <v>201</v>
      </c>
      <c r="B25" s="119">
        <v>16</v>
      </c>
      <c r="C25" s="119">
        <v>0</v>
      </c>
      <c r="D25" s="120">
        <f t="shared" si="0"/>
        <v>16</v>
      </c>
      <c r="E25" s="112"/>
    </row>
    <row r="26" spans="1:5" ht="15" customHeight="1" x14ac:dyDescent="0.25">
      <c r="A26" s="118">
        <v>202</v>
      </c>
      <c r="B26" s="119">
        <v>4</v>
      </c>
      <c r="C26" s="119">
        <v>0</v>
      </c>
      <c r="D26" s="120">
        <f t="shared" si="0"/>
        <v>4</v>
      </c>
      <c r="E26" s="112"/>
    </row>
    <row r="27" spans="1:5" ht="15" customHeight="1" x14ac:dyDescent="0.25">
      <c r="A27" s="118">
        <v>203</v>
      </c>
      <c r="B27" s="119">
        <v>0</v>
      </c>
      <c r="C27" s="119">
        <v>0</v>
      </c>
      <c r="D27" s="120">
        <f t="shared" si="0"/>
        <v>0</v>
      </c>
      <c r="E27" s="112"/>
    </row>
    <row r="28" spans="1:5" ht="15" customHeight="1" x14ac:dyDescent="0.25">
      <c r="A28" s="118">
        <v>149</v>
      </c>
      <c r="B28" s="119">
        <v>4</v>
      </c>
      <c r="C28" s="119">
        <v>0</v>
      </c>
      <c r="D28" s="120">
        <f t="shared" si="0"/>
        <v>4</v>
      </c>
      <c r="E28" s="112"/>
    </row>
    <row r="29" spans="1:5" ht="15" customHeight="1" x14ac:dyDescent="0.25">
      <c r="A29" s="118">
        <v>150</v>
      </c>
      <c r="B29" s="119">
        <v>0</v>
      </c>
      <c r="C29" s="119">
        <v>0</v>
      </c>
      <c r="D29" s="120">
        <f t="shared" si="0"/>
        <v>0</v>
      </c>
      <c r="E29" s="112"/>
    </row>
    <row r="30" spans="1:5" ht="15" customHeight="1" x14ac:dyDescent="0.25">
      <c r="A30" s="118">
        <v>180</v>
      </c>
      <c r="B30" s="119">
        <v>0</v>
      </c>
      <c r="C30" s="119">
        <v>0</v>
      </c>
      <c r="D30" s="120">
        <f t="shared" si="0"/>
        <v>0</v>
      </c>
      <c r="E30" s="112"/>
    </row>
    <row r="31" spans="1:5" ht="15" customHeight="1" x14ac:dyDescent="0.25">
      <c r="A31" s="118">
        <v>151</v>
      </c>
      <c r="B31" s="119">
        <v>4</v>
      </c>
      <c r="C31" s="119">
        <v>0</v>
      </c>
      <c r="D31" s="120">
        <f t="shared" si="0"/>
        <v>4</v>
      </c>
      <c r="E31" s="112"/>
    </row>
    <row r="32" spans="1:5" ht="15" customHeight="1" x14ac:dyDescent="0.25">
      <c r="A32" s="118">
        <v>181</v>
      </c>
      <c r="B32" s="119">
        <v>4</v>
      </c>
      <c r="C32" s="119">
        <v>0</v>
      </c>
      <c r="D32" s="120">
        <f t="shared" si="0"/>
        <v>4</v>
      </c>
      <c r="E32" s="112"/>
    </row>
    <row r="33" spans="1:5" ht="15" customHeight="1" x14ac:dyDescent="0.25">
      <c r="A33" s="118">
        <v>152</v>
      </c>
      <c r="B33" s="119">
        <v>0</v>
      </c>
      <c r="C33" s="119">
        <v>0</v>
      </c>
      <c r="D33" s="120">
        <f t="shared" si="0"/>
        <v>0</v>
      </c>
      <c r="E33" s="112"/>
    </row>
    <row r="34" spans="1:5" ht="15" customHeight="1" x14ac:dyDescent="0.25">
      <c r="A34" s="118">
        <v>182</v>
      </c>
      <c r="B34" s="119">
        <v>8</v>
      </c>
      <c r="C34" s="119">
        <v>0</v>
      </c>
      <c r="D34" s="120">
        <f t="shared" ref="D34:D65" si="1">IF(B34="E","E",IF(B34="R","R",SUM(B34:C34)))</f>
        <v>8</v>
      </c>
      <c r="E34" s="112"/>
    </row>
    <row r="35" spans="1:5" ht="15" customHeight="1" x14ac:dyDescent="0.25">
      <c r="A35" s="118">
        <v>153</v>
      </c>
      <c r="B35" s="119">
        <v>0</v>
      </c>
      <c r="C35" s="119">
        <v>0</v>
      </c>
      <c r="D35" s="120">
        <f t="shared" si="1"/>
        <v>0</v>
      </c>
      <c r="E35" s="112"/>
    </row>
    <row r="36" spans="1:5" ht="15" customHeight="1" x14ac:dyDescent="0.25">
      <c r="A36" s="118">
        <v>183</v>
      </c>
      <c r="B36" s="119">
        <v>8</v>
      </c>
      <c r="C36" s="119">
        <v>1</v>
      </c>
      <c r="D36" s="120">
        <f t="shared" si="1"/>
        <v>9</v>
      </c>
      <c r="E36" s="112"/>
    </row>
    <row r="37" spans="1:5" ht="15" customHeight="1" x14ac:dyDescent="0.25">
      <c r="A37" s="118">
        <v>184</v>
      </c>
      <c r="B37" s="119">
        <v>16</v>
      </c>
      <c r="C37" s="119">
        <v>0</v>
      </c>
      <c r="D37" s="120">
        <f t="shared" si="1"/>
        <v>16</v>
      </c>
      <c r="E37" s="112"/>
    </row>
    <row r="38" spans="1:5" ht="15" customHeight="1" x14ac:dyDescent="0.25">
      <c r="A38" s="118">
        <v>154</v>
      </c>
      <c r="B38" s="119">
        <v>4</v>
      </c>
      <c r="C38" s="119">
        <v>0</v>
      </c>
      <c r="D38" s="120">
        <f t="shared" si="1"/>
        <v>4</v>
      </c>
      <c r="E38" s="112"/>
    </row>
    <row r="39" spans="1:5" ht="15" customHeight="1" x14ac:dyDescent="0.25">
      <c r="A39" s="118">
        <v>155</v>
      </c>
      <c r="B39" s="119">
        <v>4</v>
      </c>
      <c r="C39" s="141" t="s">
        <v>617</v>
      </c>
      <c r="D39" s="120">
        <f t="shared" si="1"/>
        <v>4</v>
      </c>
      <c r="E39" s="112"/>
    </row>
    <row r="40" spans="1:5" ht="15" customHeight="1" x14ac:dyDescent="0.25">
      <c r="A40" s="118">
        <v>156</v>
      </c>
      <c r="B40" s="119">
        <v>0</v>
      </c>
      <c r="C40" s="119">
        <v>0</v>
      </c>
      <c r="D40" s="120">
        <f t="shared" si="1"/>
        <v>0</v>
      </c>
      <c r="E40" s="112"/>
    </row>
    <row r="41" spans="1:5" ht="15" customHeight="1" x14ac:dyDescent="0.25">
      <c r="A41" s="118">
        <v>157</v>
      </c>
      <c r="B41" s="119">
        <v>0</v>
      </c>
      <c r="C41" s="119">
        <v>0</v>
      </c>
      <c r="D41" s="120">
        <f t="shared" si="1"/>
        <v>0</v>
      </c>
      <c r="E41" s="112"/>
    </row>
    <row r="42" spans="1:5" ht="15" customHeight="1" x14ac:dyDescent="0.25">
      <c r="A42" s="118">
        <v>191</v>
      </c>
      <c r="B42" s="119">
        <v>0</v>
      </c>
      <c r="C42" s="119">
        <v>0</v>
      </c>
      <c r="D42" s="120">
        <f t="shared" si="1"/>
        <v>0</v>
      </c>
      <c r="E42" s="112"/>
    </row>
    <row r="43" spans="1:5" ht="15" customHeight="1" x14ac:dyDescent="0.25">
      <c r="A43" s="118">
        <v>158</v>
      </c>
      <c r="B43" s="119">
        <v>0</v>
      </c>
      <c r="C43" s="119">
        <v>0</v>
      </c>
      <c r="D43" s="120">
        <f t="shared" si="1"/>
        <v>0</v>
      </c>
      <c r="E43" s="112"/>
    </row>
    <row r="44" spans="1:5" ht="15" customHeight="1" x14ac:dyDescent="0.25">
      <c r="A44" s="118">
        <v>141</v>
      </c>
      <c r="B44" s="119">
        <v>24</v>
      </c>
      <c r="C44" s="119">
        <v>0</v>
      </c>
      <c r="D44" s="120">
        <f t="shared" si="1"/>
        <v>24</v>
      </c>
      <c r="E44" s="112"/>
    </row>
    <row r="45" spans="1:5" ht="15" customHeight="1" x14ac:dyDescent="0.25">
      <c r="A45" s="118">
        <v>140</v>
      </c>
      <c r="B45" s="119">
        <v>20</v>
      </c>
      <c r="C45" s="119">
        <v>37</v>
      </c>
      <c r="D45" s="120">
        <f t="shared" si="1"/>
        <v>57</v>
      </c>
      <c r="E45" s="112"/>
    </row>
    <row r="46" spans="1:5" ht="15" customHeight="1" x14ac:dyDescent="0.25">
      <c r="A46" s="118">
        <v>170</v>
      </c>
      <c r="B46" s="119">
        <v>0</v>
      </c>
      <c r="C46" s="119">
        <v>0</v>
      </c>
      <c r="D46" s="120">
        <f t="shared" si="1"/>
        <v>0</v>
      </c>
      <c r="E46" s="112"/>
    </row>
    <row r="47" spans="1:5" ht="15" customHeight="1" x14ac:dyDescent="0.25">
      <c r="A47" s="118">
        <v>171</v>
      </c>
      <c r="B47" s="119">
        <v>4</v>
      </c>
      <c r="C47" s="119">
        <v>16</v>
      </c>
      <c r="D47" s="120">
        <f t="shared" si="1"/>
        <v>20</v>
      </c>
      <c r="E47" s="112"/>
    </row>
    <row r="48" spans="1:5" ht="15" customHeight="1" x14ac:dyDescent="0.25">
      <c r="A48" s="118">
        <v>142</v>
      </c>
      <c r="B48" s="119">
        <v>4</v>
      </c>
      <c r="C48" s="119">
        <v>2</v>
      </c>
      <c r="D48" s="120">
        <f t="shared" si="1"/>
        <v>6</v>
      </c>
      <c r="E48" s="112"/>
    </row>
    <row r="49" spans="1:5" ht="15" customHeight="1" x14ac:dyDescent="0.25">
      <c r="A49" s="118">
        <v>161</v>
      </c>
      <c r="B49" s="119">
        <v>0</v>
      </c>
      <c r="C49" s="119">
        <v>0</v>
      </c>
      <c r="D49" s="120">
        <f t="shared" si="1"/>
        <v>0</v>
      </c>
      <c r="E49" s="112"/>
    </row>
    <row r="50" spans="1:5" ht="15" customHeight="1" x14ac:dyDescent="0.25">
      <c r="A50" s="118">
        <v>143</v>
      </c>
      <c r="B50" s="119">
        <v>8</v>
      </c>
      <c r="C50" s="119">
        <v>0</v>
      </c>
      <c r="D50" s="120">
        <f t="shared" si="1"/>
        <v>8</v>
      </c>
      <c r="E50" s="112"/>
    </row>
    <row r="51" spans="1:5" ht="15" customHeight="1" x14ac:dyDescent="0.25">
      <c r="A51" s="118">
        <v>162</v>
      </c>
      <c r="B51" s="119">
        <v>0</v>
      </c>
      <c r="C51" s="119">
        <v>0</v>
      </c>
      <c r="D51" s="120">
        <f t="shared" si="1"/>
        <v>0</v>
      </c>
      <c r="E51" s="112"/>
    </row>
    <row r="52" spans="1:5" ht="15" customHeight="1" x14ac:dyDescent="0.25">
      <c r="A52" s="118">
        <v>144</v>
      </c>
      <c r="B52" s="119">
        <v>0</v>
      </c>
      <c r="C52" s="119">
        <v>0</v>
      </c>
      <c r="D52" s="120">
        <f t="shared" si="1"/>
        <v>0</v>
      </c>
      <c r="E52" s="112"/>
    </row>
    <row r="53" spans="1:5" ht="15" customHeight="1" x14ac:dyDescent="0.25">
      <c r="A53" s="118">
        <v>166</v>
      </c>
      <c r="B53" s="119">
        <v>4</v>
      </c>
      <c r="C53" s="119">
        <v>0</v>
      </c>
      <c r="D53" s="120">
        <f t="shared" si="1"/>
        <v>4</v>
      </c>
      <c r="E53" s="112"/>
    </row>
    <row r="54" spans="1:5" ht="15" customHeight="1" x14ac:dyDescent="0.25">
      <c r="A54" s="118">
        <v>175</v>
      </c>
      <c r="B54" s="119">
        <v>0</v>
      </c>
      <c r="C54" s="119">
        <v>0</v>
      </c>
      <c r="D54" s="120">
        <f t="shared" si="1"/>
        <v>0</v>
      </c>
      <c r="E54" s="112"/>
    </row>
    <row r="55" spans="1:5" ht="15" customHeight="1" x14ac:dyDescent="0.25">
      <c r="A55" s="118">
        <v>145</v>
      </c>
      <c r="B55" s="119">
        <v>12</v>
      </c>
      <c r="C55" s="119">
        <v>4</v>
      </c>
      <c r="D55" s="120">
        <f t="shared" si="1"/>
        <v>16</v>
      </c>
      <c r="E55" s="112"/>
    </row>
    <row r="56" spans="1:5" ht="15" customHeight="1" x14ac:dyDescent="0.25">
      <c r="A56" s="118">
        <v>176</v>
      </c>
      <c r="B56" s="119">
        <v>0</v>
      </c>
      <c r="C56" s="119">
        <v>0</v>
      </c>
      <c r="D56" s="120">
        <f t="shared" si="1"/>
        <v>0</v>
      </c>
      <c r="E56" s="112"/>
    </row>
    <row r="57" spans="1:5" ht="15" customHeight="1" x14ac:dyDescent="0.25">
      <c r="A57" s="118">
        <v>177</v>
      </c>
      <c r="B57" s="119">
        <v>0</v>
      </c>
      <c r="C57" s="119">
        <v>0</v>
      </c>
      <c r="D57" s="120">
        <f t="shared" si="1"/>
        <v>0</v>
      </c>
      <c r="E57" s="112"/>
    </row>
    <row r="58" spans="1:5" ht="15" customHeight="1" x14ac:dyDescent="0.25">
      <c r="A58" s="118">
        <v>179</v>
      </c>
      <c r="B58" s="119">
        <v>8</v>
      </c>
      <c r="C58" s="119">
        <v>0</v>
      </c>
      <c r="D58" s="120">
        <f t="shared" si="1"/>
        <v>8</v>
      </c>
      <c r="E58" s="112"/>
    </row>
    <row r="59" spans="1:5" ht="15" customHeight="1" x14ac:dyDescent="0.25">
      <c r="A59" s="118">
        <v>148</v>
      </c>
      <c r="B59" s="119">
        <v>0</v>
      </c>
      <c r="C59" s="119">
        <v>0</v>
      </c>
      <c r="D59" s="120">
        <f t="shared" si="1"/>
        <v>0</v>
      </c>
      <c r="E59" s="112"/>
    </row>
    <row r="60" spans="1:5" ht="15" customHeight="1" x14ac:dyDescent="0.25">
      <c r="A60" s="118"/>
      <c r="B60" s="119"/>
      <c r="C60" s="119"/>
      <c r="D60" s="120">
        <f t="shared" si="1"/>
        <v>0</v>
      </c>
      <c r="E60" s="112"/>
    </row>
    <row r="61" spans="1:5" ht="15" customHeight="1" x14ac:dyDescent="0.25">
      <c r="A61" s="118"/>
      <c r="B61" s="119"/>
      <c r="C61" s="119"/>
      <c r="D61" s="120">
        <f t="shared" si="1"/>
        <v>0</v>
      </c>
      <c r="E61" s="112"/>
    </row>
    <row r="62" spans="1:5" ht="15" customHeight="1" x14ac:dyDescent="0.25">
      <c r="A62" s="118"/>
      <c r="B62" s="119"/>
      <c r="C62" s="119"/>
      <c r="D62" s="120">
        <f t="shared" si="1"/>
        <v>0</v>
      </c>
      <c r="E62" s="112"/>
    </row>
    <row r="63" spans="1:5" ht="15" customHeight="1" x14ac:dyDescent="0.25">
      <c r="A63" s="118"/>
      <c r="B63" s="119"/>
      <c r="C63" s="119"/>
      <c r="D63" s="120">
        <f t="shared" si="1"/>
        <v>0</v>
      </c>
      <c r="E63" s="112"/>
    </row>
    <row r="64" spans="1:5" ht="15" customHeight="1" x14ac:dyDescent="0.25">
      <c r="A64" s="118"/>
      <c r="B64" s="119"/>
      <c r="C64" s="119"/>
      <c r="D64" s="120">
        <f t="shared" si="1"/>
        <v>0</v>
      </c>
      <c r="E64" s="112"/>
    </row>
    <row r="65" spans="1:5" ht="15" customHeight="1" x14ac:dyDescent="0.25">
      <c r="A65" s="118"/>
      <c r="B65" s="119"/>
      <c r="C65" s="119"/>
      <c r="D65" s="120">
        <f t="shared" si="1"/>
        <v>0</v>
      </c>
      <c r="E65" s="112"/>
    </row>
    <row r="66" spans="1:5" ht="15" customHeight="1" x14ac:dyDescent="0.25">
      <c r="A66" s="118"/>
      <c r="B66" s="119"/>
      <c r="C66" s="119"/>
      <c r="D66" s="120">
        <f t="shared" ref="D66:D97" si="2">IF(B66="E","E",IF(B66="R","R",SUM(B66:C66)))</f>
        <v>0</v>
      </c>
      <c r="E66" s="112"/>
    </row>
    <row r="67" spans="1:5" ht="15" customHeight="1" x14ac:dyDescent="0.25">
      <c r="A67" s="118"/>
      <c r="B67" s="119"/>
      <c r="C67" s="119"/>
      <c r="D67" s="120">
        <f t="shared" si="2"/>
        <v>0</v>
      </c>
      <c r="E67" s="112"/>
    </row>
    <row r="68" spans="1:5" ht="15" customHeight="1" x14ac:dyDescent="0.25">
      <c r="A68" s="118"/>
      <c r="B68" s="119"/>
      <c r="C68" s="119"/>
      <c r="D68" s="120">
        <f t="shared" si="2"/>
        <v>0</v>
      </c>
      <c r="E68" s="112"/>
    </row>
    <row r="69" spans="1:5" ht="15" customHeight="1" x14ac:dyDescent="0.25">
      <c r="A69" s="118"/>
      <c r="B69" s="119"/>
      <c r="C69" s="119"/>
      <c r="D69" s="120">
        <f t="shared" si="2"/>
        <v>0</v>
      </c>
      <c r="E69" s="112"/>
    </row>
    <row r="70" spans="1:5" ht="15" customHeight="1" x14ac:dyDescent="0.25">
      <c r="A70" s="118"/>
      <c r="B70" s="119"/>
      <c r="C70" s="119"/>
      <c r="D70" s="120">
        <f t="shared" si="2"/>
        <v>0</v>
      </c>
      <c r="E70" s="112"/>
    </row>
    <row r="71" spans="1:5" ht="15" customHeight="1" x14ac:dyDescent="0.25">
      <c r="A71" s="118"/>
      <c r="B71" s="119"/>
      <c r="C71" s="119"/>
      <c r="D71" s="120">
        <f t="shared" si="2"/>
        <v>0</v>
      </c>
      <c r="E71" s="112"/>
    </row>
    <row r="72" spans="1:5" ht="15" customHeight="1" x14ac:dyDescent="0.25">
      <c r="A72" s="118"/>
      <c r="B72" s="119"/>
      <c r="C72" s="119"/>
      <c r="D72" s="120">
        <f t="shared" si="2"/>
        <v>0</v>
      </c>
      <c r="E72" s="112"/>
    </row>
    <row r="73" spans="1:5" ht="15" customHeight="1" x14ac:dyDescent="0.25">
      <c r="A73" s="118"/>
      <c r="B73" s="119"/>
      <c r="C73" s="119"/>
      <c r="D73" s="120">
        <f t="shared" si="2"/>
        <v>0</v>
      </c>
      <c r="E73" s="112"/>
    </row>
    <row r="74" spans="1:5" ht="15" customHeight="1" x14ac:dyDescent="0.25">
      <c r="A74" s="118"/>
      <c r="B74" s="119"/>
      <c r="C74" s="119"/>
      <c r="D74" s="120">
        <f t="shared" si="2"/>
        <v>0</v>
      </c>
      <c r="E74" s="112"/>
    </row>
    <row r="75" spans="1:5" ht="15" customHeight="1" x14ac:dyDescent="0.25">
      <c r="A75" s="118"/>
      <c r="B75" s="119"/>
      <c r="C75" s="119"/>
      <c r="D75" s="120">
        <f t="shared" si="2"/>
        <v>0</v>
      </c>
      <c r="E75" s="112"/>
    </row>
    <row r="76" spans="1:5" ht="15" customHeight="1" x14ac:dyDescent="0.25">
      <c r="A76" s="118"/>
      <c r="B76" s="119"/>
      <c r="C76" s="119"/>
      <c r="D76" s="120">
        <f t="shared" si="2"/>
        <v>0</v>
      </c>
      <c r="E76" s="112"/>
    </row>
    <row r="77" spans="1:5" ht="15" customHeight="1" x14ac:dyDescent="0.25">
      <c r="A77" s="118"/>
      <c r="B77" s="119"/>
      <c r="C77" s="119"/>
      <c r="D77" s="120">
        <f t="shared" si="2"/>
        <v>0</v>
      </c>
      <c r="E77" s="112"/>
    </row>
    <row r="78" spans="1:5" ht="15" customHeight="1" x14ac:dyDescent="0.25">
      <c r="A78" s="118"/>
      <c r="B78" s="119"/>
      <c r="C78" s="119"/>
      <c r="D78" s="120">
        <f t="shared" si="2"/>
        <v>0</v>
      </c>
      <c r="E78" s="112"/>
    </row>
    <row r="79" spans="1:5" ht="15" customHeight="1" x14ac:dyDescent="0.25">
      <c r="A79" s="118"/>
      <c r="B79" s="119"/>
      <c r="C79" s="119"/>
      <c r="D79" s="120">
        <f t="shared" si="2"/>
        <v>0</v>
      </c>
      <c r="E79" s="112"/>
    </row>
    <row r="80" spans="1:5" ht="15" customHeight="1" x14ac:dyDescent="0.25">
      <c r="A80" s="118"/>
      <c r="B80" s="119"/>
      <c r="C80" s="119"/>
      <c r="D80" s="120">
        <f t="shared" si="2"/>
        <v>0</v>
      </c>
      <c r="E80" s="112"/>
    </row>
    <row r="81" spans="1:5" ht="15" customHeight="1" x14ac:dyDescent="0.25">
      <c r="A81" s="118"/>
      <c r="B81" s="119"/>
      <c r="C81" s="119"/>
      <c r="D81" s="120">
        <f t="shared" si="2"/>
        <v>0</v>
      </c>
      <c r="E81" s="112"/>
    </row>
    <row r="82" spans="1:5" ht="15" customHeight="1" x14ac:dyDescent="0.25">
      <c r="A82" s="118"/>
      <c r="B82" s="119"/>
      <c r="C82" s="119"/>
      <c r="D82" s="120">
        <f t="shared" si="2"/>
        <v>0</v>
      </c>
      <c r="E82" s="112"/>
    </row>
    <row r="83" spans="1:5" ht="15" customHeight="1" x14ac:dyDescent="0.25">
      <c r="A83" s="118"/>
      <c r="B83" s="119"/>
      <c r="C83" s="119"/>
      <c r="D83" s="120">
        <f t="shared" si="2"/>
        <v>0</v>
      </c>
      <c r="E83" s="112"/>
    </row>
    <row r="84" spans="1:5" ht="15" customHeight="1" x14ac:dyDescent="0.25">
      <c r="A84" s="118"/>
      <c r="B84" s="119"/>
      <c r="C84" s="119"/>
      <c r="D84" s="120">
        <f t="shared" si="2"/>
        <v>0</v>
      </c>
      <c r="E84" s="112"/>
    </row>
    <row r="85" spans="1:5" ht="15" customHeight="1" x14ac:dyDescent="0.25">
      <c r="A85" s="118"/>
      <c r="B85" s="119"/>
      <c r="C85" s="119"/>
      <c r="D85" s="120">
        <f t="shared" si="2"/>
        <v>0</v>
      </c>
      <c r="E85" s="112"/>
    </row>
    <row r="86" spans="1:5" ht="15" customHeight="1" x14ac:dyDescent="0.25">
      <c r="A86" s="118"/>
      <c r="B86" s="119"/>
      <c r="C86" s="119"/>
      <c r="D86" s="120">
        <f t="shared" si="2"/>
        <v>0</v>
      </c>
      <c r="E86" s="112"/>
    </row>
    <row r="87" spans="1:5" ht="15" customHeight="1" x14ac:dyDescent="0.25">
      <c r="A87" s="118"/>
      <c r="B87" s="119"/>
      <c r="C87" s="119"/>
      <c r="D87" s="120">
        <f t="shared" si="2"/>
        <v>0</v>
      </c>
      <c r="E87" s="112"/>
    </row>
    <row r="88" spans="1:5" ht="15" customHeight="1" x14ac:dyDescent="0.25">
      <c r="A88" s="118"/>
      <c r="B88" s="119"/>
      <c r="C88" s="119"/>
      <c r="D88" s="120">
        <f t="shared" si="2"/>
        <v>0</v>
      </c>
      <c r="E88" s="112"/>
    </row>
    <row r="89" spans="1:5" ht="15" customHeight="1" x14ac:dyDescent="0.25">
      <c r="A89" s="118"/>
      <c r="B89" s="119"/>
      <c r="C89" s="119"/>
      <c r="D89" s="120">
        <f t="shared" si="2"/>
        <v>0</v>
      </c>
      <c r="E89" s="112"/>
    </row>
    <row r="90" spans="1:5" ht="15" customHeight="1" x14ac:dyDescent="0.25">
      <c r="A90" s="118"/>
      <c r="B90" s="119"/>
      <c r="C90" s="119"/>
      <c r="D90" s="120">
        <f t="shared" si="2"/>
        <v>0</v>
      </c>
      <c r="E90" s="112"/>
    </row>
    <row r="91" spans="1:5" ht="15" customHeight="1" x14ac:dyDescent="0.25">
      <c r="A91" s="118"/>
      <c r="B91" s="119"/>
      <c r="C91" s="119"/>
      <c r="D91" s="120">
        <f t="shared" si="2"/>
        <v>0</v>
      </c>
      <c r="E91" s="112"/>
    </row>
    <row r="92" spans="1:5" ht="15" customHeight="1" x14ac:dyDescent="0.25">
      <c r="A92" s="118"/>
      <c r="B92" s="119"/>
      <c r="C92" s="119"/>
      <c r="D92" s="120">
        <f t="shared" si="2"/>
        <v>0</v>
      </c>
      <c r="E92" s="112"/>
    </row>
    <row r="93" spans="1:5" ht="15" customHeight="1" x14ac:dyDescent="0.25">
      <c r="A93" s="118"/>
      <c r="B93" s="119"/>
      <c r="C93" s="119"/>
      <c r="D93" s="120">
        <f t="shared" si="2"/>
        <v>0</v>
      </c>
      <c r="E93" s="112"/>
    </row>
    <row r="94" spans="1:5" ht="15" customHeight="1" x14ac:dyDescent="0.25">
      <c r="A94" s="118"/>
      <c r="B94" s="119"/>
      <c r="C94" s="119"/>
      <c r="D94" s="120">
        <f t="shared" si="2"/>
        <v>0</v>
      </c>
      <c r="E94" s="112"/>
    </row>
    <row r="95" spans="1:5" ht="15" customHeight="1" x14ac:dyDescent="0.25">
      <c r="A95" s="118"/>
      <c r="B95" s="119"/>
      <c r="C95" s="119"/>
      <c r="D95" s="120">
        <f t="shared" si="2"/>
        <v>0</v>
      </c>
      <c r="E95" s="112"/>
    </row>
    <row r="96" spans="1:5" ht="15" customHeight="1" x14ac:dyDescent="0.25">
      <c r="A96" s="118"/>
      <c r="B96" s="119"/>
      <c r="C96" s="119"/>
      <c r="D96" s="120">
        <f t="shared" si="2"/>
        <v>0</v>
      </c>
      <c r="E96" s="112"/>
    </row>
    <row r="97" spans="1:5" ht="15" customHeight="1" x14ac:dyDescent="0.25">
      <c r="A97" s="118"/>
      <c r="B97" s="119"/>
      <c r="C97" s="119"/>
      <c r="D97" s="120">
        <f t="shared" si="2"/>
        <v>0</v>
      </c>
      <c r="E97" s="112"/>
    </row>
    <row r="98" spans="1:5" ht="15" customHeight="1" x14ac:dyDescent="0.25">
      <c r="A98" s="118"/>
      <c r="B98" s="119"/>
      <c r="C98" s="119"/>
      <c r="D98" s="120">
        <f t="shared" ref="D98:D128" si="3">IF(B98="E","E",IF(B98="R","R",SUM(B98:C98)))</f>
        <v>0</v>
      </c>
      <c r="E98" s="112"/>
    </row>
    <row r="99" spans="1:5" ht="15" customHeight="1" x14ac:dyDescent="0.25">
      <c r="A99" s="118"/>
      <c r="B99" s="119"/>
      <c r="C99" s="119"/>
      <c r="D99" s="120">
        <f t="shared" si="3"/>
        <v>0</v>
      </c>
      <c r="E99" s="112"/>
    </row>
    <row r="100" spans="1:5" ht="15" customHeight="1" x14ac:dyDescent="0.25">
      <c r="A100" s="118"/>
      <c r="B100" s="119"/>
      <c r="C100" s="119"/>
      <c r="D100" s="120">
        <f t="shared" si="3"/>
        <v>0</v>
      </c>
      <c r="E100" s="112"/>
    </row>
    <row r="101" spans="1:5" ht="15" customHeight="1" x14ac:dyDescent="0.25">
      <c r="A101" s="118"/>
      <c r="B101" s="119"/>
      <c r="C101" s="119"/>
      <c r="D101" s="120">
        <f t="shared" si="3"/>
        <v>0</v>
      </c>
      <c r="E101" s="112"/>
    </row>
    <row r="102" spans="1:5" ht="15" customHeight="1" x14ac:dyDescent="0.25">
      <c r="A102" s="118"/>
      <c r="B102" s="119"/>
      <c r="C102" s="119"/>
      <c r="D102" s="120">
        <f t="shared" si="3"/>
        <v>0</v>
      </c>
      <c r="E102" s="112"/>
    </row>
    <row r="103" spans="1:5" ht="15" customHeight="1" x14ac:dyDescent="0.25">
      <c r="A103" s="118"/>
      <c r="B103" s="119"/>
      <c r="C103" s="119"/>
      <c r="D103" s="120">
        <f t="shared" si="3"/>
        <v>0</v>
      </c>
      <c r="E103" s="112"/>
    </row>
    <row r="104" spans="1:5" ht="15" customHeight="1" x14ac:dyDescent="0.25">
      <c r="A104" s="118"/>
      <c r="B104" s="119"/>
      <c r="C104" s="119"/>
      <c r="D104" s="120">
        <f t="shared" si="3"/>
        <v>0</v>
      </c>
      <c r="E104" s="112"/>
    </row>
    <row r="105" spans="1:5" ht="15" customHeight="1" x14ac:dyDescent="0.25">
      <c r="A105" s="118"/>
      <c r="B105" s="119"/>
      <c r="C105" s="119"/>
      <c r="D105" s="120">
        <f t="shared" si="3"/>
        <v>0</v>
      </c>
      <c r="E105" s="112"/>
    </row>
    <row r="106" spans="1:5" ht="15" customHeight="1" x14ac:dyDescent="0.25">
      <c r="A106" s="118"/>
      <c r="B106" s="119"/>
      <c r="C106" s="119"/>
      <c r="D106" s="120">
        <f t="shared" si="3"/>
        <v>0</v>
      </c>
      <c r="E106" s="112"/>
    </row>
    <row r="107" spans="1:5" ht="15" customHeight="1" x14ac:dyDescent="0.25">
      <c r="A107" s="118"/>
      <c r="B107" s="119"/>
      <c r="C107" s="119"/>
      <c r="D107" s="120">
        <f t="shared" si="3"/>
        <v>0</v>
      </c>
      <c r="E107" s="112"/>
    </row>
    <row r="108" spans="1:5" ht="15" customHeight="1" x14ac:dyDescent="0.25">
      <c r="A108" s="118"/>
      <c r="B108" s="119"/>
      <c r="C108" s="119"/>
      <c r="D108" s="120">
        <f t="shared" si="3"/>
        <v>0</v>
      </c>
      <c r="E108" s="112"/>
    </row>
    <row r="109" spans="1:5" ht="15" customHeight="1" x14ac:dyDescent="0.25">
      <c r="A109" s="118"/>
      <c r="B109" s="119"/>
      <c r="C109" s="119"/>
      <c r="D109" s="120">
        <f t="shared" si="3"/>
        <v>0</v>
      </c>
      <c r="E109" s="112"/>
    </row>
    <row r="110" spans="1:5" ht="15" customHeight="1" x14ac:dyDescent="0.25">
      <c r="A110" s="118"/>
      <c r="B110" s="119"/>
      <c r="C110" s="119"/>
      <c r="D110" s="120">
        <f t="shared" si="3"/>
        <v>0</v>
      </c>
      <c r="E110" s="112"/>
    </row>
    <row r="111" spans="1:5" ht="15" customHeight="1" x14ac:dyDescent="0.25">
      <c r="A111" s="118"/>
      <c r="B111" s="119"/>
      <c r="C111" s="119"/>
      <c r="D111" s="120">
        <f t="shared" si="3"/>
        <v>0</v>
      </c>
      <c r="E111" s="112"/>
    </row>
    <row r="112" spans="1:5" ht="15" customHeight="1" x14ac:dyDescent="0.25">
      <c r="A112" s="118"/>
      <c r="B112" s="119"/>
      <c r="C112" s="119"/>
      <c r="D112" s="120">
        <f t="shared" si="3"/>
        <v>0</v>
      </c>
      <c r="E112" s="112"/>
    </row>
    <row r="113" spans="1:5" ht="15" customHeight="1" x14ac:dyDescent="0.25">
      <c r="A113" s="118"/>
      <c r="B113" s="119"/>
      <c r="C113" s="119"/>
      <c r="D113" s="120">
        <f t="shared" si="3"/>
        <v>0</v>
      </c>
      <c r="E113" s="112"/>
    </row>
    <row r="114" spans="1:5" ht="15" customHeight="1" x14ac:dyDescent="0.25">
      <c r="A114" s="118"/>
      <c r="B114" s="119"/>
      <c r="C114" s="119"/>
      <c r="D114" s="120">
        <f t="shared" si="3"/>
        <v>0</v>
      </c>
      <c r="E114" s="112"/>
    </row>
    <row r="115" spans="1:5" ht="15" customHeight="1" x14ac:dyDescent="0.25">
      <c r="A115" s="118"/>
      <c r="B115" s="119"/>
      <c r="C115" s="119"/>
      <c r="D115" s="120">
        <f t="shared" si="3"/>
        <v>0</v>
      </c>
      <c r="E115" s="112"/>
    </row>
    <row r="116" spans="1:5" ht="15" customHeight="1" x14ac:dyDescent="0.25">
      <c r="A116" s="118"/>
      <c r="B116" s="119"/>
      <c r="C116" s="119"/>
      <c r="D116" s="120">
        <f t="shared" si="3"/>
        <v>0</v>
      </c>
      <c r="E116" s="112"/>
    </row>
    <row r="117" spans="1:5" ht="15" customHeight="1" x14ac:dyDescent="0.25">
      <c r="A117" s="118"/>
      <c r="B117" s="119"/>
      <c r="C117" s="119"/>
      <c r="D117" s="120">
        <f t="shared" si="3"/>
        <v>0</v>
      </c>
      <c r="E117" s="112"/>
    </row>
    <row r="118" spans="1:5" ht="15" customHeight="1" x14ac:dyDescent="0.25">
      <c r="A118" s="118"/>
      <c r="B118" s="119"/>
      <c r="C118" s="119"/>
      <c r="D118" s="120">
        <f t="shared" si="3"/>
        <v>0</v>
      </c>
      <c r="E118" s="112"/>
    </row>
    <row r="119" spans="1:5" ht="15" customHeight="1" x14ac:dyDescent="0.25">
      <c r="A119" s="118"/>
      <c r="B119" s="119"/>
      <c r="C119" s="119"/>
      <c r="D119" s="120">
        <f t="shared" si="3"/>
        <v>0</v>
      </c>
      <c r="E119" s="112"/>
    </row>
    <row r="120" spans="1:5" ht="15" customHeight="1" x14ac:dyDescent="0.25">
      <c r="A120" s="118"/>
      <c r="B120" s="119"/>
      <c r="C120" s="119"/>
      <c r="D120" s="120">
        <f t="shared" si="3"/>
        <v>0</v>
      </c>
      <c r="E120" s="112"/>
    </row>
    <row r="121" spans="1:5" ht="15" customHeight="1" x14ac:dyDescent="0.25">
      <c r="A121" s="118"/>
      <c r="B121" s="119"/>
      <c r="C121" s="119"/>
      <c r="D121" s="120">
        <f t="shared" si="3"/>
        <v>0</v>
      </c>
      <c r="E121" s="112"/>
    </row>
    <row r="122" spans="1:5" ht="15" customHeight="1" x14ac:dyDescent="0.25">
      <c r="A122" s="118"/>
      <c r="B122" s="119"/>
      <c r="C122" s="119"/>
      <c r="D122" s="120">
        <f t="shared" si="3"/>
        <v>0</v>
      </c>
      <c r="E122" s="112"/>
    </row>
    <row r="123" spans="1:5" ht="15" customHeight="1" x14ac:dyDescent="0.25">
      <c r="A123" s="118"/>
      <c r="B123" s="119"/>
      <c r="C123" s="119"/>
      <c r="D123" s="120">
        <f t="shared" si="3"/>
        <v>0</v>
      </c>
      <c r="E123" s="112"/>
    </row>
    <row r="124" spans="1:5" ht="15" customHeight="1" x14ac:dyDescent="0.25">
      <c r="A124" s="118"/>
      <c r="B124" s="119"/>
      <c r="C124" s="119"/>
      <c r="D124" s="120">
        <f t="shared" si="3"/>
        <v>0</v>
      </c>
      <c r="E124" s="112"/>
    </row>
    <row r="125" spans="1:5" ht="15" customHeight="1" x14ac:dyDescent="0.25">
      <c r="A125" s="118"/>
      <c r="B125" s="119"/>
      <c r="C125" s="119"/>
      <c r="D125" s="120">
        <f t="shared" si="3"/>
        <v>0</v>
      </c>
      <c r="E125" s="112"/>
    </row>
    <row r="126" spans="1:5" ht="15" customHeight="1" x14ac:dyDescent="0.25">
      <c r="A126" s="118"/>
      <c r="B126" s="119"/>
      <c r="C126" s="119"/>
      <c r="D126" s="120">
        <f t="shared" si="3"/>
        <v>0</v>
      </c>
      <c r="E126" s="112"/>
    </row>
    <row r="127" spans="1:5" ht="15" customHeight="1" x14ac:dyDescent="0.25">
      <c r="A127" s="118"/>
      <c r="B127" s="119"/>
      <c r="C127" s="119"/>
      <c r="D127" s="120">
        <f t="shared" si="3"/>
        <v>0</v>
      </c>
      <c r="E127" s="112"/>
    </row>
    <row r="128" spans="1:5" ht="15" customHeight="1" x14ac:dyDescent="0.25">
      <c r="A128" s="123"/>
      <c r="B128" s="124"/>
      <c r="C128" s="124"/>
      <c r="D128" s="120">
        <f t="shared" si="3"/>
        <v>0</v>
      </c>
      <c r="E128" s="112"/>
    </row>
  </sheetData>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
  <sheetViews>
    <sheetView showGridLines="0" topLeftCell="A7" workbookViewId="0"/>
  </sheetViews>
  <sheetFormatPr defaultColWidth="9.140625" defaultRowHeight="14.25" customHeight="1" x14ac:dyDescent="0.25"/>
  <cols>
    <col min="1" max="1" width="5" style="12" customWidth="1"/>
    <col min="2" max="4" width="18.42578125" style="12" customWidth="1"/>
    <col min="5" max="11" width="8.7109375" style="12" customWidth="1"/>
    <col min="12" max="256" width="9.140625" style="12" customWidth="1"/>
  </cols>
  <sheetData>
    <row r="1" spans="1:11" ht="14.25" hidden="1" customHeight="1" x14ac:dyDescent="0.25">
      <c r="A1" s="11"/>
      <c r="B1" s="11"/>
      <c r="C1" s="11"/>
      <c r="D1" s="11"/>
      <c r="E1" s="11"/>
      <c r="F1" s="11"/>
      <c r="G1" s="10" t="s">
        <v>545</v>
      </c>
      <c r="H1" s="11"/>
      <c r="I1" s="11"/>
      <c r="J1" s="11"/>
      <c r="K1" s="11"/>
    </row>
    <row r="2" spans="1:11" ht="14.25" hidden="1" customHeight="1" x14ac:dyDescent="0.25">
      <c r="A2" s="11"/>
      <c r="B2" s="11"/>
      <c r="C2" s="11"/>
      <c r="D2" s="11"/>
      <c r="E2" s="11"/>
      <c r="F2" s="13"/>
      <c r="G2" s="11"/>
      <c r="H2" s="11"/>
      <c r="I2" s="11"/>
      <c r="J2" s="11"/>
      <c r="K2" s="11"/>
    </row>
    <row r="3" spans="1:11" ht="26.25" customHeight="1" x14ac:dyDescent="0.4">
      <c r="A3" s="14" t="s">
        <v>546</v>
      </c>
      <c r="B3" s="11"/>
      <c r="C3" s="11"/>
      <c r="D3" s="11"/>
      <c r="E3" s="11"/>
      <c r="F3" s="13"/>
      <c r="G3" s="11"/>
      <c r="H3" s="11"/>
      <c r="I3" s="11"/>
      <c r="J3" s="11"/>
      <c r="K3" s="11"/>
    </row>
    <row r="4" spans="1:11" ht="8.1" customHeight="1" x14ac:dyDescent="0.25">
      <c r="A4" s="15"/>
      <c r="B4" s="15"/>
      <c r="C4" s="15"/>
      <c r="D4" s="15"/>
      <c r="E4" s="15"/>
      <c r="F4" s="16"/>
      <c r="G4" s="15"/>
      <c r="H4" s="15"/>
      <c r="I4" s="15"/>
      <c r="J4" s="15"/>
      <c r="K4" s="15"/>
    </row>
    <row r="5" spans="1:11" ht="27.6" customHeight="1" x14ac:dyDescent="0.25">
      <c r="A5" s="17" t="s">
        <v>547</v>
      </c>
      <c r="B5" s="17" t="s">
        <v>9</v>
      </c>
      <c r="C5" s="17" t="s">
        <v>10</v>
      </c>
      <c r="D5" s="17" t="s">
        <v>11</v>
      </c>
      <c r="E5" s="17" t="s">
        <v>548</v>
      </c>
      <c r="F5" s="17" t="s">
        <v>549</v>
      </c>
      <c r="G5" s="17" t="s">
        <v>550</v>
      </c>
      <c r="H5" s="17" t="s">
        <v>551</v>
      </c>
      <c r="I5" s="17" t="s">
        <v>552</v>
      </c>
      <c r="J5" s="17" t="s">
        <v>553</v>
      </c>
      <c r="K5" s="17" t="s">
        <v>554</v>
      </c>
    </row>
    <row r="6" spans="1:11" ht="27.6" customHeight="1" x14ac:dyDescent="0.25">
      <c r="A6" s="18">
        <v>1</v>
      </c>
      <c r="B6" s="19" t="str">
        <f>IFERROR(VLOOKUP($A6,Entries!$A1:$F248,4,FALSE),"")</f>
        <v>Wendy Lappington</v>
      </c>
      <c r="C6" s="19" t="str">
        <f>IFERROR(VLOOKUP($A6,Entries!$A1:$F248,5,FALSE),"")</f>
        <v>Loxley Monkey</v>
      </c>
      <c r="D6" s="19" t="str">
        <f>IFERROR(VLOOKUP($A6,Entries!$A1:$F248,6,FALSE),"")</f>
        <v>Wessex Gold Champagne</v>
      </c>
      <c r="E6" s="17" t="s">
        <v>555</v>
      </c>
      <c r="F6" s="17" t="s">
        <v>555</v>
      </c>
      <c r="G6" s="17" t="s">
        <v>555</v>
      </c>
      <c r="H6" s="17" t="s">
        <v>555</v>
      </c>
      <c r="I6" s="17" t="s">
        <v>555</v>
      </c>
      <c r="J6" s="17" t="s">
        <v>555</v>
      </c>
      <c r="K6" s="17" t="s">
        <v>555</v>
      </c>
    </row>
    <row r="7" spans="1:11" ht="27.6" customHeight="1" x14ac:dyDescent="0.25">
      <c r="A7" s="18">
        <v>2</v>
      </c>
      <c r="B7" s="19" t="str">
        <f>IFERROR(VLOOKUP($A7,Entries!$A1:$F248,4,FALSE),"")</f>
        <v>Claire Maidment</v>
      </c>
      <c r="C7" s="19" t="str">
        <f>IFERROR(VLOOKUP($A7,Entries!$A1:$F248,5,FALSE),"")</f>
        <v>Dunmaynor Star</v>
      </c>
      <c r="D7" s="19" t="str">
        <f>IFERROR(VLOOKUP($A7,Entries!$A1:$F248,6,FALSE),"")</f>
        <v>Wessex Gold Champagne</v>
      </c>
      <c r="E7" s="20">
        <v>35</v>
      </c>
      <c r="F7" s="20">
        <v>0</v>
      </c>
      <c r="G7" s="20">
        <f>IFERROR(VLOOKUP(A7,'XCT (80)'!A1:D100,4,FALSE),"")</f>
        <v>26.4</v>
      </c>
      <c r="H7" s="20">
        <v>5.32</v>
      </c>
      <c r="I7" s="20">
        <f>IFERROR(VLOOKUP(A7,'XC (80)'!A1:B130,2,FALSE),"")</f>
        <v>20</v>
      </c>
      <c r="J7" s="20">
        <f t="shared" ref="J7:J22" si="0">IF(F7="E","E",IF(I7="E","E",IF(F7="R","R",IF(I7="R","R",SUM(E7:F7,I7)+IF(G7="",0,IF(G7&gt;0,G7,-G7))))))</f>
        <v>81.400000000000006</v>
      </c>
      <c r="K7" s="21">
        <f t="shared" ref="K7:K19" si="1">IFERROR(RANK(J7,J$6:J$34,1),"")</f>
        <v>19</v>
      </c>
    </row>
    <row r="8" spans="1:11" ht="27.6" customHeight="1" x14ac:dyDescent="0.25">
      <c r="A8" s="18">
        <v>3</v>
      </c>
      <c r="B8" s="19" t="str">
        <f>IFERROR(VLOOKUP($A8,Entries!$A1:$F248,4,FALSE),"")</f>
        <v>Fiona Russell-Brown</v>
      </c>
      <c r="C8" s="19" t="str">
        <f>IFERROR(VLOOKUP($A8,Entries!$A1:$F248,5,FALSE),"")</f>
        <v>Roxy</v>
      </c>
      <c r="D8" s="19" t="str">
        <f>IFERROR(VLOOKUP($A8,Entries!$A1:$F248,6,FALSE),"")</f>
        <v>VWH Tigers</v>
      </c>
      <c r="E8" s="20">
        <v>29.25</v>
      </c>
      <c r="F8" s="20">
        <v>8</v>
      </c>
      <c r="G8" s="20">
        <f>IFERROR(VLOOKUP(A8,'XCT (80)'!A1:D100,4,FALSE),"")</f>
        <v>4.8</v>
      </c>
      <c r="H8" s="17" t="str">
        <f>IF(G8=0,SUMIF('XCT (80)'!A1:A100,$A8,'XCT (80)'!B1:B100),"")</f>
        <v/>
      </c>
      <c r="I8" s="20">
        <f>IFERROR(VLOOKUP(A8,'XC (80)'!A1:B130,2,FALSE),"")</f>
        <v>0</v>
      </c>
      <c r="J8" s="20">
        <f t="shared" si="0"/>
        <v>42.05</v>
      </c>
      <c r="K8" s="21">
        <f t="shared" si="1"/>
        <v>10</v>
      </c>
    </row>
    <row r="9" spans="1:11" ht="27.6" customHeight="1" x14ac:dyDescent="0.25">
      <c r="A9" s="18">
        <v>4</v>
      </c>
      <c r="B9" s="19" t="str">
        <f>IFERROR(VLOOKUP($A9,Entries!$A1:$F248,4,FALSE),"")</f>
        <v>Fiona Symes</v>
      </c>
      <c r="C9" s="19" t="str">
        <f>IFERROR(VLOOKUP($A9,Entries!$A1:$F248,5,FALSE),"")</f>
        <v>Ballinasloe Sandy Girl</v>
      </c>
      <c r="D9" s="19" t="str">
        <f>IFERROR(VLOOKUP($A9,Entries!$A1:$F248,6,FALSE),"")</f>
        <v>VWH Tigers</v>
      </c>
      <c r="E9" s="20">
        <v>37.75</v>
      </c>
      <c r="F9" s="20">
        <f>IFERROR(VLOOKUP(A9,'SJ (80)'!A1:D100,4,FALSE),"")</f>
        <v>8</v>
      </c>
      <c r="G9" s="20">
        <f>IFERROR(VLOOKUP(A9,'XCT (80)'!A1:D100,4,FALSE),"")</f>
        <v>0</v>
      </c>
      <c r="H9" s="20">
        <f>IF(G9=0,SUMIF('XCT (80)'!A1:A100,$A9,'XCT (80)'!B1:B100),"")</f>
        <v>4.21</v>
      </c>
      <c r="I9" s="20">
        <f>IFERROR(VLOOKUP(A9,'XC (80)'!A1:B130,2,FALSE),"")</f>
        <v>0</v>
      </c>
      <c r="J9" s="20">
        <f t="shared" si="0"/>
        <v>45.75</v>
      </c>
      <c r="K9" s="21">
        <f t="shared" si="1"/>
        <v>13</v>
      </c>
    </row>
    <row r="10" spans="1:11" ht="27.6" customHeight="1" x14ac:dyDescent="0.25">
      <c r="A10" s="18">
        <v>5</v>
      </c>
      <c r="B10" s="19" t="str">
        <f>IFERROR(VLOOKUP($A10,Entries!$A1:$F248,4,FALSE),"")</f>
        <v>Shelby Dowding</v>
      </c>
      <c r="C10" s="19" t="str">
        <f>IFERROR(VLOOKUP($A10,Entries!$A1:$F248,5,FALSE),"")</f>
        <v>Peasedown Agatha</v>
      </c>
      <c r="D10" s="19" t="str">
        <f>IFERROR(VLOOKUP($A10,Entries!$A1:$F248,6,FALSE),"")</f>
        <v xml:space="preserve">Cotswold Edge </v>
      </c>
      <c r="E10" s="20">
        <v>25.25</v>
      </c>
      <c r="F10" s="20">
        <v>0</v>
      </c>
      <c r="G10" s="20">
        <f>IFERROR(VLOOKUP(A10,'XCT (80)'!A1:D100,4,FALSE),"")</f>
        <v>0</v>
      </c>
      <c r="H10" s="20">
        <f>IF(G10=0,SUMIF('XCT (80)'!A1:A100,$A10,'XCT (80)'!B1:B100),"")</f>
        <v>4.2</v>
      </c>
      <c r="I10" s="20">
        <f>IFERROR(VLOOKUP(A10,'XC (80)'!A1:B130,2,FALSE),"")</f>
        <v>0</v>
      </c>
      <c r="J10" s="20">
        <f t="shared" si="0"/>
        <v>25.25</v>
      </c>
      <c r="K10" s="21">
        <f t="shared" si="1"/>
        <v>1</v>
      </c>
    </row>
    <row r="11" spans="1:11" ht="27.6" customHeight="1" x14ac:dyDescent="0.25">
      <c r="A11" s="18">
        <v>6</v>
      </c>
      <c r="B11" s="19" t="str">
        <f>IFERROR(VLOOKUP($A11,Entries!$A1:$F248,4,FALSE),"")</f>
        <v>Mark Winston-Davis</v>
      </c>
      <c r="C11" s="19" t="str">
        <f>IFERROR(VLOOKUP($A11,Entries!$A1:$F248,5,FALSE),"")</f>
        <v>Carran Lad</v>
      </c>
      <c r="D11" s="19" t="str">
        <f>IFERROR(VLOOKUP($A11,Entries!$A1:$F248,6,FALSE),"")</f>
        <v xml:space="preserve">Cotswold Edge </v>
      </c>
      <c r="E11" s="20">
        <v>42.5</v>
      </c>
      <c r="F11" s="20">
        <v>0</v>
      </c>
      <c r="G11" s="20">
        <f>IFERROR(VLOOKUP(A11,'XCT (80)'!A1:D100,4,FALSE),"")</f>
        <v>18</v>
      </c>
      <c r="H11" s="20" t="str">
        <f>IF(G11=0,SUMIF('XCT (80)'!A1:A100,$A11,'XCT (80)'!B1:B100),"")</f>
        <v/>
      </c>
      <c r="I11" s="20">
        <f>IFERROR(VLOOKUP(A11,'XC (80)'!A1:B130,2,FALSE),"")</f>
        <v>40</v>
      </c>
      <c r="J11" s="20">
        <f t="shared" si="0"/>
        <v>100.5</v>
      </c>
      <c r="K11" s="21">
        <f t="shared" si="1"/>
        <v>20</v>
      </c>
    </row>
    <row r="12" spans="1:11" ht="27.6" customHeight="1" x14ac:dyDescent="0.25">
      <c r="A12" s="18">
        <v>7</v>
      </c>
      <c r="B12" s="19" t="str">
        <f>IFERROR(VLOOKUP($A12,Entries!$A1:$F248,4,FALSE),"")</f>
        <v>Clara Birley</v>
      </c>
      <c r="C12" s="19" t="str">
        <f>IFERROR(VLOOKUP($A12,Entries!$A1:$F248,5,FALSE),"")</f>
        <v>MX Caleandra</v>
      </c>
      <c r="D12" s="19" t="str">
        <f>IFERROR(VLOOKUP($A12,Entries!$A1:$F248,6,FALSE),"")</f>
        <v>Frampton</v>
      </c>
      <c r="E12" s="20">
        <v>36.25</v>
      </c>
      <c r="F12" s="20">
        <v>0</v>
      </c>
      <c r="G12" s="20">
        <f>IFERROR(VLOOKUP(A12,'XCT (80)'!A1:D100,4,FALSE),"")</f>
        <v>9.1999999999999993</v>
      </c>
      <c r="H12" s="17" t="str">
        <f>IF(G12=0,SUMIF('XCT (80)'!A1:A100,$A12,'XCT (80)'!B1:B100),"")</f>
        <v/>
      </c>
      <c r="I12" s="20">
        <f>IFERROR(VLOOKUP(A12,'XC (80)'!A1:B130,2,FALSE),"")</f>
        <v>0</v>
      </c>
      <c r="J12" s="20">
        <f t="shared" si="0"/>
        <v>45.45</v>
      </c>
      <c r="K12" s="21">
        <f t="shared" si="1"/>
        <v>12</v>
      </c>
    </row>
    <row r="13" spans="1:11" ht="27.6" customHeight="1" x14ac:dyDescent="0.25">
      <c r="A13" s="18">
        <v>8</v>
      </c>
      <c r="B13" s="19" t="str">
        <f>IFERROR(VLOOKUP($A13,Entries!$A1:$F248,4,FALSE),"")</f>
        <v>Sarah Saunders</v>
      </c>
      <c r="C13" s="19" t="str">
        <f>IFERROR(VLOOKUP($A13,Entries!$A1:$F248,5,FALSE),"")</f>
        <v>Granville</v>
      </c>
      <c r="D13" s="19" t="str">
        <f>IFERROR(VLOOKUP($A13,Entries!$A1:$F248,6,FALSE),"")</f>
        <v>Frampton</v>
      </c>
      <c r="E13" s="20">
        <v>35.5</v>
      </c>
      <c r="F13" s="20">
        <v>16</v>
      </c>
      <c r="G13" s="20">
        <f>IFERROR(VLOOKUP(A13,'XCT (80)'!A1:D100,4,FALSE),"")</f>
        <v>4</v>
      </c>
      <c r="H13" s="17" t="str">
        <f>IF(G13=0,SUMIF('XCT (80)'!A1:A100,$A13,'XCT (80)'!B1:B100),"")</f>
        <v/>
      </c>
      <c r="I13" s="20">
        <f>IFERROR(VLOOKUP(A13,'XC (80)'!A1:B130,2,FALSE),"")</f>
        <v>0</v>
      </c>
      <c r="J13" s="20">
        <f t="shared" si="0"/>
        <v>55.5</v>
      </c>
      <c r="K13" s="21">
        <f t="shared" si="1"/>
        <v>16</v>
      </c>
    </row>
    <row r="14" spans="1:11" ht="27.6" customHeight="1" x14ac:dyDescent="0.25">
      <c r="A14" s="18">
        <v>9</v>
      </c>
      <c r="B14" s="19" t="str">
        <f>IFERROR(VLOOKUP($A14,Entries!$A1:$F248,4,FALSE),"")</f>
        <v>Gemma Holdway</v>
      </c>
      <c r="C14" s="19" t="str">
        <f>IFERROR(VLOOKUP($A14,Entries!$A1:$F248,5,FALSE),"")</f>
        <v>Alfie</v>
      </c>
      <c r="D14" s="19" t="str">
        <f>IFERROR(VLOOKUP($A14,Entries!$A1:$F248,6,FALSE),"")</f>
        <v>Bath</v>
      </c>
      <c r="E14" s="20">
        <v>29.5</v>
      </c>
      <c r="F14" s="20">
        <v>0</v>
      </c>
      <c r="G14" s="20">
        <f>IFERROR(VLOOKUP(A14,'XCT (80)'!A1:D100,4,FALSE),"")</f>
        <v>4.4000000000000004</v>
      </c>
      <c r="H14" s="17" t="str">
        <f>IF(G14=0,SUMIF('XCT (80)'!A1:A100,$A14,'XCT (80)'!B1:B100),"")</f>
        <v/>
      </c>
      <c r="I14" s="20">
        <f>IFERROR(VLOOKUP(A14,'XC (80)'!A1:B130,2,FALSE),"")</f>
        <v>0</v>
      </c>
      <c r="J14" s="20">
        <f t="shared" si="0"/>
        <v>33.9</v>
      </c>
      <c r="K14" s="21">
        <f t="shared" si="1"/>
        <v>8</v>
      </c>
    </row>
    <row r="15" spans="1:11" ht="27.6" customHeight="1" x14ac:dyDescent="0.25">
      <c r="A15" s="18">
        <v>10</v>
      </c>
      <c r="B15" s="19" t="str">
        <f>IFERROR(VLOOKUP($A15,Entries!$A1:$F248,4,FALSE),"")</f>
        <v>Kate Raynor</v>
      </c>
      <c r="C15" s="19" t="str">
        <f>IFERROR(VLOOKUP($A15,Entries!$A1:$F248,5,FALSE),"")</f>
        <v>Annandale Iris</v>
      </c>
      <c r="D15" s="19" t="str">
        <f>IFERROR(VLOOKUP($A15,Entries!$A1:$F248,6,FALSE),"")</f>
        <v>Bath</v>
      </c>
      <c r="E15" s="20">
        <v>27.25</v>
      </c>
      <c r="F15" s="20">
        <v>0</v>
      </c>
      <c r="G15" s="20">
        <f>IFERROR(VLOOKUP(A15,'XCT (80)'!A1:D100,4,FALSE),"")</f>
        <v>0</v>
      </c>
      <c r="H15" s="20">
        <f>IF(G15=0,SUMIF('XCT (80)'!A1:A100,$A15,'XCT (80)'!B1:B100),"")</f>
        <v>4.16</v>
      </c>
      <c r="I15" s="20">
        <f>IFERROR(VLOOKUP(A15,'XC (80)'!A1:B130,2,FALSE),"")</f>
        <v>0</v>
      </c>
      <c r="J15" s="20">
        <f t="shared" si="0"/>
        <v>27.25</v>
      </c>
      <c r="K15" s="21">
        <f t="shared" si="1"/>
        <v>2</v>
      </c>
    </row>
    <row r="16" spans="1:11" ht="27.6" customHeight="1" x14ac:dyDescent="0.25">
      <c r="A16" s="18">
        <v>11</v>
      </c>
      <c r="B16" s="19" t="str">
        <f>IFERROR(VLOOKUP($A16,Entries!$A1:$F248,4,FALSE),"")</f>
        <v>Laura Sylvester</v>
      </c>
      <c r="C16" s="19" t="str">
        <f>IFERROR(VLOOKUP($A16,Entries!$A1:$F248,5,FALSE),"")</f>
        <v>Kinsky Dollar-Ar</v>
      </c>
      <c r="D16" s="19" t="str">
        <f>IFERROR(VLOOKUP($A16,Entries!$A1:$F248,6,FALSE),"")</f>
        <v>Marlborough</v>
      </c>
      <c r="E16" s="20">
        <v>28.25</v>
      </c>
      <c r="F16" s="20">
        <v>0</v>
      </c>
      <c r="G16" s="20">
        <f>IFERROR(VLOOKUP(A16,'XCT (80)'!A1:D100,4,FALSE),"")</f>
        <v>0</v>
      </c>
      <c r="H16" s="20">
        <f>IF(G16=0,SUMIF('XCT (80)'!A1:A100,$A16,'XCT (80)'!B1:B100),"")</f>
        <v>4.25</v>
      </c>
      <c r="I16" s="20">
        <f>IFERROR(VLOOKUP(A16,'XC (80)'!A1:B130,2,FALSE),"")</f>
        <v>0</v>
      </c>
      <c r="J16" s="20">
        <f t="shared" si="0"/>
        <v>28.25</v>
      </c>
      <c r="K16" s="21">
        <f t="shared" si="1"/>
        <v>4</v>
      </c>
    </row>
    <row r="17" spans="1:11" ht="27.6" customHeight="1" x14ac:dyDescent="0.25">
      <c r="A17" s="18">
        <v>12</v>
      </c>
      <c r="B17" s="19" t="str">
        <f>IFERROR(VLOOKUP($A17,Entries!$A1:$F248,4,FALSE),"")</f>
        <v>Daisy Laing</v>
      </c>
      <c r="C17" s="19" t="str">
        <f>IFERROR(VLOOKUP($A17,Entries!$A1:$F248,5,FALSE),"")</f>
        <v>Miltonhill Maisie</v>
      </c>
      <c r="D17" s="19" t="str">
        <f>IFERROR(VLOOKUP($A17,Entries!$A1:$F248,6,FALSE),"")</f>
        <v>Marlborough</v>
      </c>
      <c r="E17" s="20">
        <v>28</v>
      </c>
      <c r="F17" s="20">
        <v>0</v>
      </c>
      <c r="G17" s="20">
        <f>IFERROR(VLOOKUP(A17,'XCT (80)'!A1:D100,4,FALSE),"")</f>
        <v>0</v>
      </c>
      <c r="H17" s="20">
        <f>IF(G17=0,SUMIF('XCT (80)'!A1:A100,$A17,'XCT (80)'!B1:B100),"")</f>
        <v>4.26</v>
      </c>
      <c r="I17" s="20">
        <f>IFERROR(VLOOKUP(A17,'XC (80)'!A1:B130,2,FALSE),"")</f>
        <v>0</v>
      </c>
      <c r="J17" s="20">
        <f t="shared" si="0"/>
        <v>28</v>
      </c>
      <c r="K17" s="21">
        <f t="shared" si="1"/>
        <v>3</v>
      </c>
    </row>
    <row r="18" spans="1:11" ht="27.6" customHeight="1" x14ac:dyDescent="0.25">
      <c r="A18" s="18">
        <v>13</v>
      </c>
      <c r="B18" s="19" t="str">
        <f>IFERROR(VLOOKUP($A18,Entries!$A1:$F248,4,FALSE),"")</f>
        <v>Demi Davis</v>
      </c>
      <c r="C18" s="19" t="str">
        <f>IFERROR(VLOOKUP($A18,Entries!$A1:$F248,5,FALSE),"")</f>
        <v>Easy Does It</v>
      </c>
      <c r="D18" s="19" t="str">
        <f>IFERROR(VLOOKUP($A18,Entries!$A1:$F248,6,FALSE),"")</f>
        <v>Swindon</v>
      </c>
      <c r="E18" s="20">
        <v>28</v>
      </c>
      <c r="F18" s="20">
        <v>0</v>
      </c>
      <c r="G18" s="20">
        <f>IFERROR(VLOOKUP(A18,'XCT (80)'!A1:D100,4,FALSE),"")</f>
        <v>4</v>
      </c>
      <c r="H18" s="17" t="str">
        <f>IF(G18=0,SUMIF('XCT (80)'!A1:A100,$A18,'XCT (80)'!B1:B100),"")</f>
        <v/>
      </c>
      <c r="I18" s="20">
        <f>IFERROR(VLOOKUP(A18,'XC (80)'!A1:B130,2,FALSE),"")</f>
        <v>0</v>
      </c>
      <c r="J18" s="20">
        <f t="shared" si="0"/>
        <v>32</v>
      </c>
      <c r="K18" s="21">
        <f t="shared" si="1"/>
        <v>7</v>
      </c>
    </row>
    <row r="19" spans="1:11" ht="27.6" customHeight="1" x14ac:dyDescent="0.25">
      <c r="A19" s="18">
        <v>14</v>
      </c>
      <c r="B19" s="19" t="str">
        <f>IFERROR(VLOOKUP($A19,Entries!$A1:$F248,4,FALSE),"")</f>
        <v>Naomi Wright</v>
      </c>
      <c r="C19" s="19" t="str">
        <f>IFERROR(VLOOKUP($A19,Entries!$A1:$F248,5,FALSE),"")</f>
        <v>Ballybough Dougie</v>
      </c>
      <c r="D19" s="19" t="str">
        <f>IFERROR(VLOOKUP($A19,Entries!$A1:$F248,6,FALSE),"")</f>
        <v>Swindon</v>
      </c>
      <c r="E19" s="20">
        <v>31.5</v>
      </c>
      <c r="F19" s="20">
        <f>IFERROR(VLOOKUP(A19,'SJ (80)'!A1:D100,4,FALSE),"")</f>
        <v>0</v>
      </c>
      <c r="G19" s="20">
        <f>IFERROR(VLOOKUP(A19,'XCT (80)'!A1:D100,4,FALSE),"")</f>
        <v>0</v>
      </c>
      <c r="H19" s="20">
        <f>IF(G19=0,SUMIF('XCT (80)'!A1:A100,$A19,'XCT (80)'!B1:B100),"")</f>
        <v>4.26</v>
      </c>
      <c r="I19" s="20">
        <f>IFERROR(VLOOKUP(A19,'XC (80)'!A1:B130,2,FALSE),"")</f>
        <v>0</v>
      </c>
      <c r="J19" s="20">
        <f t="shared" si="0"/>
        <v>31.5</v>
      </c>
      <c r="K19" s="21">
        <f t="shared" si="1"/>
        <v>6</v>
      </c>
    </row>
    <row r="20" spans="1:11" ht="27.6" customHeight="1" x14ac:dyDescent="0.25">
      <c r="A20" s="18">
        <v>15</v>
      </c>
      <c r="B20" s="19" t="str">
        <f>IFERROR(VLOOKUP($A20,Entries!$A1:$F248,4,FALSE),"")</f>
        <v>Katie Harris</v>
      </c>
      <c r="C20" s="19" t="str">
        <f>IFERROR(VLOOKUP($A20,Entries!$A1:$F248,5,FALSE),"")</f>
        <v>Lakotah</v>
      </c>
      <c r="D20" s="19" t="str">
        <f>IFERROR(VLOOKUP($A20,Entries!$A1:$F248,6,FALSE),"")</f>
        <v>Kingsleaze</v>
      </c>
      <c r="E20" s="20">
        <v>42.75</v>
      </c>
      <c r="F20" s="17" t="str">
        <f>IFERROR(VLOOKUP(A20,'SJ (80)'!A1:D100,4,FALSE),"")</f>
        <v>E</v>
      </c>
      <c r="G20" s="17" t="s">
        <v>556</v>
      </c>
      <c r="H20" s="17" t="s">
        <v>556</v>
      </c>
      <c r="I20" s="17" t="str">
        <f>IFERROR(VLOOKUP(A20,'XC (80)'!A1:B130,2,FALSE),"")</f>
        <v>E</v>
      </c>
      <c r="J20" s="17" t="str">
        <f t="shared" si="0"/>
        <v>E</v>
      </c>
      <c r="K20" s="17" t="s">
        <v>556</v>
      </c>
    </row>
    <row r="21" spans="1:11" ht="27.6" customHeight="1" x14ac:dyDescent="0.25">
      <c r="A21" s="18">
        <v>16</v>
      </c>
      <c r="B21" s="19" t="str">
        <f>IFERROR(VLOOKUP($A21,Entries!$A1:$F248,4,FALSE),"")</f>
        <v>Kate Turner Clarke</v>
      </c>
      <c r="C21" s="19" t="str">
        <f>IFERROR(VLOOKUP($A21,Entries!$A1:$F248,5,FALSE),"")</f>
        <v>Hill Farm Billy</v>
      </c>
      <c r="D21" s="19" t="str">
        <f>IFERROR(VLOOKUP($A21,Entries!$A1:$F248,6,FALSE),"")</f>
        <v>Kingsleaze</v>
      </c>
      <c r="E21" s="20">
        <v>46.75</v>
      </c>
      <c r="F21" s="20">
        <f>IFERROR(VLOOKUP(A21,'SJ (80)'!A1:D100,4,FALSE),"")</f>
        <v>0</v>
      </c>
      <c r="G21" s="20">
        <f>IFERROR(VLOOKUP(A21,'XCT (80)'!A1:D100,4,FALSE),"")</f>
        <v>4.4000000000000004</v>
      </c>
      <c r="H21" s="17" t="str">
        <f>IF(G21=0,SUMIF('XCT (80)'!A1:A100,$A21,'XCT (80)'!B1:B100),"")</f>
        <v/>
      </c>
      <c r="I21" s="20">
        <f>IFERROR(VLOOKUP(A21,'XC (80)'!A1:B130,2,FALSE),"")</f>
        <v>0</v>
      </c>
      <c r="J21" s="20">
        <f t="shared" si="0"/>
        <v>51.15</v>
      </c>
      <c r="K21" s="21">
        <f>IFERROR(RANK(J21,J$6:J$34,1),"")</f>
        <v>14</v>
      </c>
    </row>
    <row r="22" spans="1:11" ht="27.6" customHeight="1" x14ac:dyDescent="0.25">
      <c r="A22" s="18">
        <v>17</v>
      </c>
      <c r="B22" s="19" t="str">
        <f>IFERROR(VLOOKUP($A22,Entries!$A1:$F248,4,FALSE),"")</f>
        <v>Jenny Hughes</v>
      </c>
      <c r="C22" s="19" t="str">
        <f>IFERROR(VLOOKUP($A22,Entries!$A1:$F248,5,FALSE),"")</f>
        <v>Jigsaw</v>
      </c>
      <c r="D22" s="19" t="str">
        <f>IFERROR(VLOOKUP($A22,Entries!$A1:$F248,6,FALSE),"")</f>
        <v>Wessex Gold Claret</v>
      </c>
      <c r="E22" s="20">
        <v>37.5</v>
      </c>
      <c r="F22" s="20">
        <f>IFERROR(VLOOKUP(A22,'SJ (80)'!A1:D100,4,FALSE),"")</f>
        <v>17</v>
      </c>
      <c r="G22" s="20">
        <f>IFERROR(VLOOKUP(A22,'XCT (80)'!A1:D100,4,FALSE),"")</f>
        <v>4.8</v>
      </c>
      <c r="H22" s="17" t="str">
        <f>IF(G22=0,SUMIF('XCT (80)'!A1:A100,$A22,'XCT (80)'!B1:B100),"")</f>
        <v/>
      </c>
      <c r="I22" s="20">
        <f>IFERROR(VLOOKUP(A22,'XC (80)'!A1:B130,2,FALSE),"")</f>
        <v>0</v>
      </c>
      <c r="J22" s="20">
        <f t="shared" si="0"/>
        <v>59.3</v>
      </c>
      <c r="K22" s="21">
        <f>IFERROR(RANK(J22,J$6:J$34,1),"")</f>
        <v>17</v>
      </c>
    </row>
    <row r="23" spans="1:11" ht="27.6" customHeight="1" x14ac:dyDescent="0.25">
      <c r="A23" s="18">
        <v>18</v>
      </c>
      <c r="B23" s="19" t="str">
        <f>IFERROR(VLOOKUP($A23,Entries!$A1:$F248,4,FALSE),"")</f>
        <v>Amy Mawson</v>
      </c>
      <c r="C23" s="19" t="str">
        <f>IFERROR(VLOOKUP($A23,Entries!$A1:$F248,5,FALSE),"")</f>
        <v>King Oriole</v>
      </c>
      <c r="D23" s="19" t="str">
        <f>IFERROR(VLOOKUP($A23,Entries!$A1:$F248,6,FALSE),"")</f>
        <v>Wessex Gold Claret</v>
      </c>
      <c r="E23" s="20">
        <v>39</v>
      </c>
      <c r="F23" s="20">
        <f>IFERROR(VLOOKUP(A23,'SJ (80)'!A1:D100,4,FALSE),"")</f>
        <v>0</v>
      </c>
      <c r="G23" s="17" t="s">
        <v>556</v>
      </c>
      <c r="H23" s="17" t="s">
        <v>556</v>
      </c>
      <c r="I23" s="17" t="s">
        <v>556</v>
      </c>
      <c r="J23" s="17" t="s">
        <v>556</v>
      </c>
      <c r="K23" s="17" t="s">
        <v>556</v>
      </c>
    </row>
    <row r="24" spans="1:11" ht="27.6" customHeight="1" x14ac:dyDescent="0.25">
      <c r="A24" s="18">
        <v>19</v>
      </c>
      <c r="B24" s="19" t="str">
        <f>IFERROR(VLOOKUP($A24,Entries!$A1:$F248,4,FALSE),"")</f>
        <v>Keeley Pearce</v>
      </c>
      <c r="C24" s="19" t="str">
        <f>IFERROR(VLOOKUP($A24,Entries!$A1:$F248,5,FALSE),"")</f>
        <v>The Midnight Hero</v>
      </c>
      <c r="D24" s="19" t="str">
        <f>IFERROR(VLOOKUP($A24,Entries!$A1:$F248,6,FALSE),"")</f>
        <v>Severn Vale</v>
      </c>
      <c r="E24" s="20">
        <v>32.25</v>
      </c>
      <c r="F24" s="17" t="str">
        <f>IFERROR(VLOOKUP(A24,'SJ (80)'!A1:D100,4,FALSE),"")</f>
        <v>E</v>
      </c>
      <c r="G24" s="17" t="s">
        <v>556</v>
      </c>
      <c r="H24" s="17" t="s">
        <v>556</v>
      </c>
      <c r="I24" s="17" t="s">
        <v>556</v>
      </c>
      <c r="J24" s="17" t="str">
        <f>IF(F24="E","E",IF(I24="E","E",IF(F24="R","R",IF(I24="R","R",SUM(E24:F24,I24)+IF(G24="",0,IF(G24&gt;0,G24,-G24))))))</f>
        <v>E</v>
      </c>
      <c r="K24" s="17" t="s">
        <v>556</v>
      </c>
    </row>
    <row r="25" spans="1:11" ht="27.6" customHeight="1" x14ac:dyDescent="0.25">
      <c r="A25" s="18">
        <v>20</v>
      </c>
      <c r="B25" s="19" t="str">
        <f>IFERROR(VLOOKUP($A25,Entries!$A1:$F248,4,FALSE),"")</f>
        <v>Rachel Malatacca</v>
      </c>
      <c r="C25" s="19" t="str">
        <f>IFERROR(VLOOKUP($A25,Entries!$A1:$F248,5,FALSE),"")</f>
        <v>Volante</v>
      </c>
      <c r="D25" s="19" t="str">
        <f>IFERROR(VLOOKUP($A25,Entries!$A1:$F248,6,FALSE),"")</f>
        <v>Severn Vale</v>
      </c>
      <c r="E25" s="20">
        <v>40.5</v>
      </c>
      <c r="F25" s="20">
        <f>IFERROR(VLOOKUP(A25,'SJ (80)'!A1:D100,4,FALSE),"")</f>
        <v>12</v>
      </c>
      <c r="G25" s="17" t="s">
        <v>556</v>
      </c>
      <c r="H25" s="17" t="s">
        <v>556</v>
      </c>
      <c r="I25" s="17" t="s">
        <v>556</v>
      </c>
      <c r="J25" s="17" t="s">
        <v>556</v>
      </c>
      <c r="K25" s="17" t="s">
        <v>556</v>
      </c>
    </row>
    <row r="26" spans="1:11" ht="27.6" customHeight="1" x14ac:dyDescent="0.25">
      <c r="A26" s="18">
        <v>21</v>
      </c>
      <c r="B26" s="19" t="str">
        <f>IFERROR(VLOOKUP($A26,Entries!$A1:$F248,4,FALSE),"")</f>
        <v>Kathleen Griffiths</v>
      </c>
      <c r="C26" s="19" t="str">
        <f>IFERROR(VLOOKUP($A26,Entries!$A1:$F248,5,FALSE),"")</f>
        <v>Kiara</v>
      </c>
      <c r="D26" s="19" t="str">
        <f>IFERROR(VLOOKUP($A26,Entries!$A1:$F248,6,FALSE),"")</f>
        <v>Veteran Horse</v>
      </c>
      <c r="E26" s="20">
        <v>31.5</v>
      </c>
      <c r="F26" s="20">
        <f>IFERROR(VLOOKUP(A26,'SJ (80)'!A1:D100,4,FALSE),"")</f>
        <v>0</v>
      </c>
      <c r="G26" s="20">
        <f>IFERROR(VLOOKUP(A26,'XCT (80)'!A1:D100,4,FALSE),"")</f>
        <v>10.4</v>
      </c>
      <c r="H26" s="20" t="str">
        <f>IF(G26=0,SUMIF('XCT (80)'!A1:A100,$A26,'XCT (80)'!B1:B100),"")</f>
        <v/>
      </c>
      <c r="I26" s="20">
        <f>IFERROR(VLOOKUP(A26,'XC (80)'!A1:B130,2,FALSE),"")</f>
        <v>0</v>
      </c>
      <c r="J26" s="20">
        <f>IF(F26="E","E",IF(I26="E","E",IF(F26="R","R",IF(I26="R","R",SUM(E26:F26,I26)+IF(G26="",0,IF(G26&gt;0,G26,-G26))))))</f>
        <v>41.9</v>
      </c>
      <c r="K26" s="21">
        <f>IFERROR(RANK(J26,J$6:J$34,1),"")</f>
        <v>9</v>
      </c>
    </row>
    <row r="27" spans="1:11" ht="27.6" customHeight="1" x14ac:dyDescent="0.25">
      <c r="A27" s="18">
        <v>22</v>
      </c>
      <c r="B27" s="19" t="str">
        <f>IFERROR(VLOOKUP($A27,Entries!$A1:$F248,4,FALSE),"")</f>
        <v>Teresa Green</v>
      </c>
      <c r="C27" s="19" t="str">
        <f>IFERROR(VLOOKUP($A27,Entries!$A1:$F248,5,FALSE),"")</f>
        <v>Cheeky</v>
      </c>
      <c r="D27" s="19" t="str">
        <f>IFERROR(VLOOKUP($A27,Entries!$A1:$F248,6,FALSE),"")</f>
        <v>Veteran Horse</v>
      </c>
      <c r="E27" s="20">
        <v>44.75</v>
      </c>
      <c r="F27" s="20">
        <f>IFERROR(VLOOKUP(A27,'SJ (80)'!A1:D100,4,FALSE),"")</f>
        <v>0</v>
      </c>
      <c r="G27" s="20">
        <f>IFERROR(VLOOKUP(A27,'XCT (80)'!A1:D100,4,FALSE),"")</f>
        <v>16</v>
      </c>
      <c r="H27" s="20" t="str">
        <f>IF(G27=0,SUMIF('XCT (80)'!A1:A100,$A27,'XCT (80)'!B1:B100),"")</f>
        <v/>
      </c>
      <c r="I27" s="20">
        <f>IFERROR(VLOOKUP(A27,'XC (80)'!A1:B130,2,FALSE),"")</f>
        <v>20</v>
      </c>
      <c r="J27" s="20">
        <f>IF(F27="E","E",IF(I27="E","E",IF(F27="R","R",IF(I27="R","R",SUM(E27:F27,I27)+IF(G27="",0,IF(G27&gt;0,G27,-G27))))))</f>
        <v>80.75</v>
      </c>
      <c r="K27" s="21">
        <f>IFERROR(RANK(J27,J$6:J$34,1),"")</f>
        <v>18</v>
      </c>
    </row>
    <row r="28" spans="1:11" ht="27.6" customHeight="1" x14ac:dyDescent="0.25">
      <c r="A28" s="18">
        <v>23</v>
      </c>
      <c r="B28" s="19" t="str">
        <f>IFERROR(VLOOKUP($A28,Entries!$A1:$F248,4,FALSE),"")</f>
        <v>M Moxey</v>
      </c>
      <c r="C28" s="19" t="str">
        <f>IFERROR(VLOOKUP($A28,Entries!$A1:$F248,5,FALSE),"")</f>
        <v>Kilcolgan Champ</v>
      </c>
      <c r="D28" s="19" t="str">
        <f>IFERROR(VLOOKUP($A28,Entries!$A1:$F248,6,FALSE),"")</f>
        <v>Swindon</v>
      </c>
      <c r="E28" s="17" t="s">
        <v>205</v>
      </c>
      <c r="F28" s="17" t="s">
        <v>205</v>
      </c>
      <c r="G28" s="17" t="s">
        <v>205</v>
      </c>
      <c r="H28" s="17" t="s">
        <v>205</v>
      </c>
      <c r="I28" s="17" t="s">
        <v>205</v>
      </c>
      <c r="J28" s="17" t="s">
        <v>205</v>
      </c>
      <c r="K28" s="17" t="s">
        <v>205</v>
      </c>
    </row>
    <row r="29" spans="1:11" ht="27.6" customHeight="1" x14ac:dyDescent="0.25">
      <c r="A29" s="18">
        <v>24</v>
      </c>
      <c r="B29" s="19" t="str">
        <f>IFERROR(VLOOKUP($A29,Entries!$A1:$F248,4,FALSE),"")</f>
        <v>Hilary Lavender</v>
      </c>
      <c r="C29" s="19" t="str">
        <f>IFERROR(VLOOKUP($A29,Entries!$A1:$F248,5,FALSE),"")</f>
        <v>Padaison</v>
      </c>
      <c r="D29" s="19" t="str">
        <f>IFERROR(VLOOKUP($A29,Entries!$A1:$F248,6,FALSE),"")</f>
        <v>Kennet Vale</v>
      </c>
      <c r="E29" s="17" t="s">
        <v>205</v>
      </c>
      <c r="F29" s="17" t="s">
        <v>205</v>
      </c>
      <c r="G29" s="17" t="s">
        <v>205</v>
      </c>
      <c r="H29" s="17" t="s">
        <v>205</v>
      </c>
      <c r="I29" s="17" t="s">
        <v>205</v>
      </c>
      <c r="J29" s="17" t="s">
        <v>205</v>
      </c>
      <c r="K29" s="17" t="s">
        <v>205</v>
      </c>
    </row>
    <row r="30" spans="1:11" ht="27.6" customHeight="1" x14ac:dyDescent="0.25">
      <c r="A30" s="18">
        <v>25</v>
      </c>
      <c r="B30" s="19" t="str">
        <f>IFERROR(VLOOKUP($A30,Entries!$A1:$F248,4,FALSE),"")</f>
        <v>Allie Bastian</v>
      </c>
      <c r="C30" s="19" t="str">
        <f>IFERROR(VLOOKUP($A30,Entries!$A1:$F248,5,FALSE),"")</f>
        <v>Parsnip</v>
      </c>
      <c r="D30" s="19" t="str">
        <f>IFERROR(VLOOKUP($A30,Entries!$A1:$F248,6,FALSE),"")</f>
        <v>Berkeley</v>
      </c>
      <c r="E30" s="17" t="s">
        <v>205</v>
      </c>
      <c r="F30" s="17" t="s">
        <v>205</v>
      </c>
      <c r="G30" s="17" t="s">
        <v>205</v>
      </c>
      <c r="H30" s="17" t="s">
        <v>205</v>
      </c>
      <c r="I30" s="17" t="s">
        <v>205</v>
      </c>
      <c r="J30" s="17" t="s">
        <v>205</v>
      </c>
      <c r="K30" s="17" t="s">
        <v>205</v>
      </c>
    </row>
    <row r="31" spans="1:11" ht="27.6" customHeight="1" x14ac:dyDescent="0.25">
      <c r="A31" s="18">
        <v>26</v>
      </c>
      <c r="B31" s="19" t="str">
        <f>IFERROR(VLOOKUP($A31,Entries!$A1:$F248,4,FALSE),"")</f>
        <v>Emily Ayres</v>
      </c>
      <c r="C31" s="19" t="str">
        <f>IFERROR(VLOOKUP($A31,Entries!$A1:$F248,5,FALSE),"")</f>
        <v>Marfurlong</v>
      </c>
      <c r="D31" s="19" t="str">
        <f>IFERROR(VLOOKUP($A31,Entries!$A1:$F248,6,FALSE),"")</f>
        <v>Bath</v>
      </c>
      <c r="E31" s="20">
        <v>31</v>
      </c>
      <c r="F31" s="20">
        <f>IFERROR(VLOOKUP(A31,'SJ (80)'!A1:D100,4,FALSE),"")</f>
        <v>0</v>
      </c>
      <c r="G31" s="20">
        <f>IFERROR(VLOOKUP(A31,'XCT (80)'!A1:D100,4,FALSE),"")</f>
        <v>0</v>
      </c>
      <c r="H31" s="20">
        <f>IF(G31=0,SUMIF('XCT (80)'!A1:A100,$A31,'XCT (80)'!B1:B100),"")</f>
        <v>4.1500000000000004</v>
      </c>
      <c r="I31" s="20">
        <v>0</v>
      </c>
      <c r="J31" s="20">
        <f>IF(F31="E","E",IF(I31="E","E",IF(F31="R","R",IF(I31="R","R",SUM(E31:F31,I31)+IF(G31="",0,IF(G31&gt;0,G31,-G31))))))</f>
        <v>31</v>
      </c>
      <c r="K31" s="21">
        <f>IFERROR(RANK(J31,J$6:J$34,1),"")</f>
        <v>5</v>
      </c>
    </row>
    <row r="32" spans="1:11" ht="27.6" customHeight="1" x14ac:dyDescent="0.25">
      <c r="A32" s="18">
        <v>27</v>
      </c>
      <c r="B32" s="19" t="str">
        <f>IFERROR(VLOOKUP($A32,Entries!$A1:$F248,4,FALSE),"")</f>
        <v>Wilson</v>
      </c>
      <c r="C32" s="19" t="str">
        <f>IFERROR(VLOOKUP($A32,Entries!$A1:$F248,5,FALSE),"")</f>
        <v>Lynn Bridgman</v>
      </c>
      <c r="D32" s="19" t="str">
        <f>IFERROR(VLOOKUP($A32,Entries!$A1:$F248,6,FALSE),"")</f>
        <v>Cotswold Edge</v>
      </c>
      <c r="E32" s="17" t="s">
        <v>205</v>
      </c>
      <c r="F32" s="17" t="s">
        <v>205</v>
      </c>
      <c r="G32" s="17" t="s">
        <v>205</v>
      </c>
      <c r="H32" s="17" t="s">
        <v>205</v>
      </c>
      <c r="I32" s="17" t="s">
        <v>205</v>
      </c>
      <c r="J32" s="17" t="s">
        <v>205</v>
      </c>
      <c r="K32" s="17" t="s">
        <v>205</v>
      </c>
    </row>
    <row r="33" spans="1:11" ht="27.6" customHeight="1" x14ac:dyDescent="0.25">
      <c r="A33" s="18">
        <v>28</v>
      </c>
      <c r="B33" s="19" t="str">
        <f>IFERROR(VLOOKUP($A33,Entries!$A1:$F248,4,FALSE),"")</f>
        <v>Penny King</v>
      </c>
      <c r="C33" s="19" t="str">
        <f>IFERROR(VLOOKUP($A33,Entries!$A1:$F248,5,FALSE),"")</f>
        <v>Kenmor Gold</v>
      </c>
      <c r="D33" s="19" t="str">
        <f>IFERROR(VLOOKUP($A33,Entries!$A1:$F248,6,FALSE),"")</f>
        <v>VWH Lions</v>
      </c>
      <c r="E33" s="20">
        <v>39.5</v>
      </c>
      <c r="F33" s="20">
        <f>IFERROR(VLOOKUP(A33,'SJ (80)'!A1:D100,4,FALSE),"")</f>
        <v>0</v>
      </c>
      <c r="G33" s="20">
        <f>IFERROR(VLOOKUP(A33,'XCT (80)'!A1:D100,4,FALSE),"")</f>
        <v>3.6</v>
      </c>
      <c r="H33" s="20" t="str">
        <f>IF(G33=0,SUMIF('XCT (80)'!A1:A100,$A33,'XCT (80)'!B1:B100),"")</f>
        <v/>
      </c>
      <c r="I33" s="20">
        <v>0</v>
      </c>
      <c r="J33" s="20">
        <f>IF(F33="E","E",IF(I33="E","E",IF(F33="R","R",IF(I33="R","R",SUM(E33:F33,I33)+IF(G33="",0,IF(G33&gt;0,G33,-G33))))))</f>
        <v>43.1</v>
      </c>
      <c r="K33" s="21">
        <f>IFERROR(RANK(J33,J$6:J$34,1),"")</f>
        <v>11</v>
      </c>
    </row>
    <row r="34" spans="1:11" ht="27.6" customHeight="1" x14ac:dyDescent="0.25">
      <c r="A34" s="18">
        <v>29</v>
      </c>
      <c r="B34" s="19" t="str">
        <f>IFERROR(VLOOKUP($A34,Entries!$A1:$F248,4,FALSE),"")</f>
        <v>Tori Creed</v>
      </c>
      <c r="C34" s="19" t="str">
        <f>IFERROR(VLOOKUP($A34,Entries!$A1:$F248,5,FALSE),"")</f>
        <v>Setters Moss Cottage</v>
      </c>
      <c r="D34" s="19" t="str">
        <f>IFERROR(VLOOKUP($A34,Entries!$A1:$F248,6,FALSE),"")</f>
        <v>VWH Lions</v>
      </c>
      <c r="E34" s="20">
        <v>31.75</v>
      </c>
      <c r="F34" s="20">
        <f>IFERROR(VLOOKUP(A34,'SJ (80)'!A1:D100,4,FALSE),"")</f>
        <v>0</v>
      </c>
      <c r="G34" s="20">
        <f>IFERROR(VLOOKUP(A34,'XCT (80)'!A1:D100,4,FALSE),"")</f>
        <v>0</v>
      </c>
      <c r="H34" s="20">
        <f>IF(G34=0,SUMIF('XCT (80)'!A1:A100,$A34,'XCT (80)'!B1:B100),"")</f>
        <v>4.18</v>
      </c>
      <c r="I34" s="20">
        <v>20</v>
      </c>
      <c r="J34" s="20">
        <f>IF(F34="E","E",IF(I34="E","E",IF(F34="R","R",IF(I34="R","R",SUM(E34:F34,I34)+IF(G34="",0,IF(G34&gt;0,G34,-G34))))))</f>
        <v>51.75</v>
      </c>
      <c r="K34" s="21">
        <f>IFERROR(RANK(J34,J$6:J$34,1),"")</f>
        <v>15</v>
      </c>
    </row>
    <row r="35" spans="1:11" ht="14.25" customHeight="1" x14ac:dyDescent="0.25">
      <c r="A35" s="22"/>
      <c r="B35" s="22"/>
      <c r="C35" s="22"/>
      <c r="D35" s="22"/>
      <c r="E35" s="8" t="s">
        <v>557</v>
      </c>
      <c r="F35" s="22"/>
      <c r="G35" s="22"/>
      <c r="H35" s="22"/>
      <c r="I35" s="22"/>
      <c r="J35" s="22"/>
      <c r="K35" s="22"/>
    </row>
  </sheetData>
  <pageMargins left="0.70866099999999999" right="0.70866099999999999" top="0.748031" bottom="0.748031" header="0.31496099999999999" footer="0.31496099999999999"/>
  <pageSetup orientation="portrait"/>
  <headerFooter>
    <oddFooter>&amp;C&amp;"Helvetica Neue,Regular"&amp;12&amp;K000000&amp;P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0"/>
  <sheetViews>
    <sheetView showGridLines="0" workbookViewId="0"/>
  </sheetViews>
  <sheetFormatPr defaultColWidth="8.85546875" defaultRowHeight="15" customHeight="1" x14ac:dyDescent="0.25"/>
  <cols>
    <col min="1" max="2" width="14.140625" style="166" customWidth="1"/>
    <col min="3" max="256" width="8.85546875" style="166" customWidth="1"/>
  </cols>
  <sheetData>
    <row r="1" spans="1:5" ht="15" customHeight="1" x14ac:dyDescent="0.25">
      <c r="A1" s="103" t="s">
        <v>547</v>
      </c>
      <c r="B1" s="103" t="s">
        <v>552</v>
      </c>
      <c r="C1" s="112"/>
      <c r="D1" s="112"/>
      <c r="E1" s="112"/>
    </row>
    <row r="2" spans="1:5" ht="15" customHeight="1" x14ac:dyDescent="0.25">
      <c r="A2" s="118">
        <v>131</v>
      </c>
      <c r="B2" s="119">
        <v>0</v>
      </c>
      <c r="C2" s="126"/>
      <c r="D2" s="112"/>
      <c r="E2" s="112"/>
    </row>
    <row r="3" spans="1:5" ht="15" customHeight="1" x14ac:dyDescent="0.25">
      <c r="A3" s="118">
        <v>134</v>
      </c>
      <c r="B3" s="119">
        <v>0</v>
      </c>
      <c r="C3" s="126"/>
      <c r="D3" s="112"/>
      <c r="E3" s="112"/>
    </row>
    <row r="4" spans="1:5" ht="15" customHeight="1" x14ac:dyDescent="0.25">
      <c r="A4" s="118">
        <v>163</v>
      </c>
      <c r="B4" s="121" t="s">
        <v>556</v>
      </c>
      <c r="C4" s="126"/>
      <c r="D4" s="112"/>
      <c r="E4" s="112"/>
    </row>
    <row r="5" spans="1:5" ht="15" customHeight="1" x14ac:dyDescent="0.25">
      <c r="A5" s="118">
        <v>165</v>
      </c>
      <c r="B5" s="119">
        <v>0</v>
      </c>
      <c r="C5" s="126"/>
      <c r="D5" s="112"/>
      <c r="E5" s="112"/>
    </row>
    <row r="6" spans="1:5" ht="15" customHeight="1" x14ac:dyDescent="0.25">
      <c r="A6" s="118">
        <v>133</v>
      </c>
      <c r="B6" s="119">
        <v>0</v>
      </c>
      <c r="C6" s="126"/>
      <c r="D6" s="112"/>
      <c r="E6" s="112"/>
    </row>
    <row r="7" spans="1:5" ht="15" customHeight="1" x14ac:dyDescent="0.25">
      <c r="A7" s="118">
        <v>139</v>
      </c>
      <c r="B7" s="119">
        <v>0</v>
      </c>
      <c r="C7" s="126"/>
      <c r="D7" s="112"/>
      <c r="E7" s="112"/>
    </row>
    <row r="8" spans="1:5" ht="15" customHeight="1" x14ac:dyDescent="0.25">
      <c r="A8" s="118">
        <v>137</v>
      </c>
      <c r="B8" s="119">
        <v>0</v>
      </c>
      <c r="C8" s="126"/>
      <c r="D8" s="112"/>
      <c r="E8" s="112"/>
    </row>
    <row r="9" spans="1:5" ht="15" customHeight="1" x14ac:dyDescent="0.25">
      <c r="A9" s="118">
        <v>167</v>
      </c>
      <c r="B9" s="119">
        <v>0</v>
      </c>
      <c r="C9" s="126"/>
      <c r="D9" s="112"/>
      <c r="E9" s="112"/>
    </row>
    <row r="10" spans="1:5" ht="15" customHeight="1" x14ac:dyDescent="0.25">
      <c r="A10" s="118">
        <v>161</v>
      </c>
      <c r="B10" s="119">
        <v>0</v>
      </c>
      <c r="C10" s="126"/>
      <c r="D10" s="112"/>
      <c r="E10" s="112"/>
    </row>
    <row r="11" spans="1:5" ht="15" customHeight="1" x14ac:dyDescent="0.25">
      <c r="A11" s="118">
        <v>136</v>
      </c>
      <c r="B11" s="119">
        <v>0</v>
      </c>
      <c r="C11" s="126"/>
      <c r="D11" s="112"/>
      <c r="E11" s="112"/>
    </row>
    <row r="12" spans="1:5" ht="15" customHeight="1" x14ac:dyDescent="0.25">
      <c r="A12" s="118">
        <v>135</v>
      </c>
      <c r="B12" s="119">
        <v>0</v>
      </c>
      <c r="C12" s="126"/>
      <c r="D12" s="112"/>
      <c r="E12" s="112"/>
    </row>
    <row r="13" spans="1:5" ht="15" customHeight="1" x14ac:dyDescent="0.25">
      <c r="A13" s="118">
        <v>141</v>
      </c>
      <c r="B13" s="119">
        <v>0</v>
      </c>
      <c r="C13" s="126"/>
      <c r="D13" s="112"/>
      <c r="E13" s="112"/>
    </row>
    <row r="14" spans="1:5" ht="15" customHeight="1" x14ac:dyDescent="0.25">
      <c r="A14" s="118">
        <v>164</v>
      </c>
      <c r="B14" s="119">
        <v>20</v>
      </c>
      <c r="C14" s="126"/>
      <c r="D14" s="112"/>
      <c r="E14" s="112"/>
    </row>
    <row r="15" spans="1:5" ht="15" customHeight="1" x14ac:dyDescent="0.25">
      <c r="A15" s="118">
        <v>131</v>
      </c>
      <c r="B15" s="119">
        <v>0</v>
      </c>
      <c r="C15" s="126"/>
      <c r="D15" s="112"/>
      <c r="E15" s="112"/>
    </row>
    <row r="16" spans="1:5" ht="15" customHeight="1" x14ac:dyDescent="0.25">
      <c r="A16" s="118">
        <v>134</v>
      </c>
      <c r="B16" s="119">
        <v>0</v>
      </c>
      <c r="C16" s="126"/>
      <c r="D16" s="112"/>
      <c r="E16" s="112"/>
    </row>
    <row r="17" spans="1:5" ht="15" customHeight="1" x14ac:dyDescent="0.25">
      <c r="A17" s="118">
        <v>163</v>
      </c>
      <c r="B17" s="121" t="s">
        <v>556</v>
      </c>
      <c r="C17" s="126"/>
      <c r="D17" s="112"/>
      <c r="E17" s="112"/>
    </row>
    <row r="18" spans="1:5" ht="15" customHeight="1" x14ac:dyDescent="0.25">
      <c r="A18" s="118">
        <v>165</v>
      </c>
      <c r="B18" s="119">
        <v>0</v>
      </c>
      <c r="C18" s="126"/>
      <c r="D18" s="112"/>
      <c r="E18" s="112"/>
    </row>
    <row r="19" spans="1:5" ht="15" customHeight="1" x14ac:dyDescent="0.25">
      <c r="A19" s="118">
        <v>133</v>
      </c>
      <c r="B19" s="119">
        <v>0</v>
      </c>
      <c r="C19" s="126"/>
      <c r="D19" s="112"/>
      <c r="E19" s="112"/>
    </row>
    <row r="20" spans="1:5" ht="15" customHeight="1" x14ac:dyDescent="0.25">
      <c r="A20" s="118">
        <v>139</v>
      </c>
      <c r="B20" s="119">
        <v>0</v>
      </c>
      <c r="C20" s="126"/>
      <c r="D20" s="112"/>
      <c r="E20" s="112"/>
    </row>
    <row r="21" spans="1:5" ht="15" customHeight="1" x14ac:dyDescent="0.25">
      <c r="A21" s="118">
        <v>137</v>
      </c>
      <c r="B21" s="119">
        <v>0</v>
      </c>
      <c r="C21" s="126"/>
      <c r="D21" s="112"/>
      <c r="E21" s="112"/>
    </row>
    <row r="22" spans="1:5" ht="15" customHeight="1" x14ac:dyDescent="0.25">
      <c r="A22" s="118">
        <v>167</v>
      </c>
      <c r="B22" s="119">
        <v>0</v>
      </c>
      <c r="C22" s="126"/>
      <c r="D22" s="112"/>
      <c r="E22" s="112"/>
    </row>
    <row r="23" spans="1:5" ht="15" customHeight="1" x14ac:dyDescent="0.25">
      <c r="A23" s="118">
        <v>161</v>
      </c>
      <c r="B23" s="119">
        <v>0</v>
      </c>
      <c r="C23" s="126"/>
      <c r="D23" s="112"/>
      <c r="E23" s="112"/>
    </row>
    <row r="24" spans="1:5" ht="15" customHeight="1" x14ac:dyDescent="0.25">
      <c r="A24" s="118">
        <v>136</v>
      </c>
      <c r="B24" s="119">
        <v>0</v>
      </c>
      <c r="C24" s="126"/>
      <c r="D24" s="112"/>
      <c r="E24" s="112"/>
    </row>
    <row r="25" spans="1:5" ht="15" customHeight="1" x14ac:dyDescent="0.25">
      <c r="A25" s="118">
        <v>135</v>
      </c>
      <c r="B25" s="119">
        <v>0</v>
      </c>
      <c r="C25" s="126"/>
      <c r="D25" s="112"/>
      <c r="E25" s="112"/>
    </row>
    <row r="26" spans="1:5" ht="15" customHeight="1" x14ac:dyDescent="0.25">
      <c r="A26" s="118">
        <v>141</v>
      </c>
      <c r="B26" s="119">
        <v>0</v>
      </c>
      <c r="C26" s="126"/>
      <c r="D26" s="112"/>
      <c r="E26" s="112"/>
    </row>
    <row r="27" spans="1:5" ht="15" customHeight="1" x14ac:dyDescent="0.25">
      <c r="A27" s="118">
        <v>164</v>
      </c>
      <c r="B27" s="119">
        <v>20</v>
      </c>
      <c r="C27" s="126"/>
      <c r="D27" s="112"/>
      <c r="E27" s="112"/>
    </row>
    <row r="28" spans="1:5" ht="15" customHeight="1" x14ac:dyDescent="0.25">
      <c r="A28" s="118">
        <v>170</v>
      </c>
      <c r="B28" s="119">
        <v>0</v>
      </c>
      <c r="C28" s="126"/>
      <c r="D28" s="112"/>
      <c r="E28" s="112"/>
    </row>
    <row r="29" spans="1:5" ht="15" customHeight="1" x14ac:dyDescent="0.25">
      <c r="A29" s="118">
        <v>138</v>
      </c>
      <c r="B29" s="119">
        <v>0</v>
      </c>
      <c r="C29" s="126"/>
      <c r="D29" s="112"/>
      <c r="E29" s="112"/>
    </row>
    <row r="30" spans="1:5" ht="15" customHeight="1" x14ac:dyDescent="0.25">
      <c r="A30" s="118">
        <v>142</v>
      </c>
      <c r="B30" s="119">
        <v>0</v>
      </c>
      <c r="C30" s="126"/>
      <c r="D30" s="112"/>
      <c r="E30" s="112"/>
    </row>
    <row r="31" spans="1:5" ht="15" customHeight="1" x14ac:dyDescent="0.25">
      <c r="A31" s="118">
        <v>171</v>
      </c>
      <c r="B31" s="121" t="s">
        <v>556</v>
      </c>
      <c r="C31" s="126"/>
      <c r="D31" s="112"/>
      <c r="E31" s="112"/>
    </row>
    <row r="32" spans="1:5" ht="15" customHeight="1" x14ac:dyDescent="0.25">
      <c r="A32" s="118">
        <v>140</v>
      </c>
      <c r="B32" s="119">
        <v>45</v>
      </c>
      <c r="C32" s="126"/>
      <c r="D32" s="112"/>
      <c r="E32" s="112"/>
    </row>
    <row r="33" spans="1:5" ht="15" customHeight="1" x14ac:dyDescent="0.25">
      <c r="A33" s="118">
        <v>168</v>
      </c>
      <c r="B33" s="119">
        <v>0</v>
      </c>
      <c r="C33" s="126"/>
      <c r="D33" s="112"/>
      <c r="E33" s="112"/>
    </row>
    <row r="34" spans="1:5" ht="15" customHeight="1" x14ac:dyDescent="0.25">
      <c r="A34" s="118">
        <v>166</v>
      </c>
      <c r="B34" s="121" t="s">
        <v>556</v>
      </c>
      <c r="C34" s="126"/>
      <c r="D34" s="112"/>
      <c r="E34" s="112"/>
    </row>
    <row r="35" spans="1:5" ht="15" customHeight="1" x14ac:dyDescent="0.25">
      <c r="A35" s="118">
        <v>162</v>
      </c>
      <c r="B35" s="119">
        <v>0</v>
      </c>
      <c r="C35" s="126"/>
      <c r="D35" s="112"/>
      <c r="E35" s="112"/>
    </row>
    <row r="36" spans="1:5" ht="15" customHeight="1" x14ac:dyDescent="0.25">
      <c r="A36" s="118">
        <v>172</v>
      </c>
      <c r="B36" s="119">
        <v>0</v>
      </c>
      <c r="C36" s="126"/>
      <c r="D36" s="112"/>
      <c r="E36" s="112"/>
    </row>
    <row r="37" spans="1:5" ht="15" customHeight="1" x14ac:dyDescent="0.25">
      <c r="A37" s="118">
        <v>145</v>
      </c>
      <c r="B37" s="119">
        <v>0</v>
      </c>
      <c r="C37" s="126"/>
      <c r="D37" s="112"/>
      <c r="E37" s="112"/>
    </row>
    <row r="38" spans="1:5" ht="15" customHeight="1" x14ac:dyDescent="0.25">
      <c r="A38" s="118">
        <v>143</v>
      </c>
      <c r="B38" s="119">
        <v>0</v>
      </c>
      <c r="C38" s="126"/>
      <c r="D38" s="112"/>
      <c r="E38" s="112"/>
    </row>
    <row r="39" spans="1:5" ht="15" customHeight="1" x14ac:dyDescent="0.25">
      <c r="A39" s="118">
        <v>149</v>
      </c>
      <c r="B39" s="119">
        <v>0</v>
      </c>
      <c r="C39" s="126"/>
      <c r="D39" s="112"/>
      <c r="E39" s="112"/>
    </row>
    <row r="40" spans="1:5" ht="15" customHeight="1" x14ac:dyDescent="0.25">
      <c r="A40" s="118">
        <v>148</v>
      </c>
      <c r="B40" s="119">
        <v>0</v>
      </c>
      <c r="C40" s="126"/>
      <c r="D40" s="112"/>
      <c r="E40" s="112"/>
    </row>
    <row r="41" spans="1:5" ht="15" customHeight="1" x14ac:dyDescent="0.25">
      <c r="A41" s="118">
        <v>144</v>
      </c>
      <c r="B41" s="119">
        <v>0</v>
      </c>
      <c r="C41" s="126"/>
      <c r="D41" s="112"/>
      <c r="E41" s="112"/>
    </row>
    <row r="42" spans="1:5" ht="15" customHeight="1" x14ac:dyDescent="0.25">
      <c r="A42" s="118">
        <v>175</v>
      </c>
      <c r="B42" s="119">
        <v>0</v>
      </c>
      <c r="C42" s="126"/>
      <c r="D42" s="112"/>
      <c r="E42" s="112"/>
    </row>
    <row r="43" spans="1:5" ht="15" customHeight="1" x14ac:dyDescent="0.25">
      <c r="A43" s="118">
        <v>176</v>
      </c>
      <c r="B43" s="119">
        <v>0</v>
      </c>
      <c r="C43" s="126"/>
      <c r="D43" s="112"/>
      <c r="E43" s="112"/>
    </row>
    <row r="44" spans="1:5" ht="15" customHeight="1" x14ac:dyDescent="0.25">
      <c r="A44" s="118">
        <v>179</v>
      </c>
      <c r="B44" s="121" t="s">
        <v>556</v>
      </c>
      <c r="C44" s="126"/>
      <c r="D44" s="112"/>
      <c r="E44" s="112"/>
    </row>
    <row r="45" spans="1:5" ht="15" customHeight="1" x14ac:dyDescent="0.25">
      <c r="A45" s="118">
        <v>177</v>
      </c>
      <c r="B45" s="121" t="s">
        <v>556</v>
      </c>
      <c r="C45" s="126"/>
      <c r="D45" s="112"/>
      <c r="E45" s="112"/>
    </row>
    <row r="46" spans="1:5" ht="15" customHeight="1" x14ac:dyDescent="0.25">
      <c r="A46" s="118">
        <v>132</v>
      </c>
      <c r="B46" s="119">
        <v>0</v>
      </c>
      <c r="C46" s="126"/>
      <c r="D46" s="112"/>
      <c r="E46" s="112"/>
    </row>
    <row r="47" spans="1:5" ht="15" customHeight="1" x14ac:dyDescent="0.25">
      <c r="A47" s="118">
        <v>180</v>
      </c>
      <c r="B47" s="119">
        <v>0</v>
      </c>
      <c r="C47" s="126"/>
      <c r="D47" s="112"/>
      <c r="E47" s="112"/>
    </row>
    <row r="48" spans="1:5" ht="15" customHeight="1" x14ac:dyDescent="0.25">
      <c r="A48" s="118">
        <v>152</v>
      </c>
      <c r="B48" s="119">
        <v>0</v>
      </c>
      <c r="C48" s="126"/>
      <c r="D48" s="112"/>
      <c r="E48" s="112"/>
    </row>
    <row r="49" spans="1:5" ht="15" customHeight="1" x14ac:dyDescent="0.25">
      <c r="A49" s="118">
        <v>151</v>
      </c>
      <c r="B49" s="119">
        <v>0</v>
      </c>
      <c r="C49" s="126"/>
      <c r="D49" s="112"/>
      <c r="E49" s="112"/>
    </row>
    <row r="50" spans="1:5" ht="15" customHeight="1" x14ac:dyDescent="0.25">
      <c r="A50" s="118">
        <v>182</v>
      </c>
      <c r="B50" s="119">
        <v>0</v>
      </c>
      <c r="C50" s="126"/>
      <c r="D50" s="112"/>
      <c r="E50" s="112"/>
    </row>
    <row r="51" spans="1:5" ht="15" customHeight="1" x14ac:dyDescent="0.25">
      <c r="A51" s="118">
        <v>181</v>
      </c>
      <c r="B51" s="119">
        <v>0</v>
      </c>
      <c r="C51" s="126"/>
      <c r="D51" s="112"/>
      <c r="E51" s="112"/>
    </row>
    <row r="52" spans="1:5" ht="15" customHeight="1" x14ac:dyDescent="0.25">
      <c r="A52" s="118">
        <v>150</v>
      </c>
      <c r="B52" s="119">
        <v>0</v>
      </c>
      <c r="C52" s="126"/>
      <c r="D52" s="112"/>
      <c r="E52" s="112"/>
    </row>
    <row r="53" spans="1:5" ht="15" customHeight="1" x14ac:dyDescent="0.25">
      <c r="A53" s="118">
        <v>153</v>
      </c>
      <c r="B53" s="119">
        <v>0</v>
      </c>
      <c r="C53" s="126"/>
      <c r="D53" s="112"/>
      <c r="E53" s="112"/>
    </row>
    <row r="54" spans="1:5" ht="15" customHeight="1" x14ac:dyDescent="0.25">
      <c r="A54" s="118">
        <v>154</v>
      </c>
      <c r="B54" s="121" t="s">
        <v>556</v>
      </c>
      <c r="C54" s="126"/>
      <c r="D54" s="112"/>
      <c r="E54" s="112"/>
    </row>
    <row r="55" spans="1:5" ht="15" customHeight="1" x14ac:dyDescent="0.25">
      <c r="A55" s="118">
        <v>183</v>
      </c>
      <c r="B55" s="119">
        <v>0</v>
      </c>
      <c r="C55" s="126"/>
      <c r="D55" s="112"/>
      <c r="E55" s="112"/>
    </row>
    <row r="56" spans="1:5" ht="15" customHeight="1" x14ac:dyDescent="0.25">
      <c r="A56" s="118">
        <v>195</v>
      </c>
      <c r="B56" s="119">
        <v>20</v>
      </c>
      <c r="C56" s="126"/>
      <c r="D56" s="112"/>
      <c r="E56" s="112"/>
    </row>
    <row r="57" spans="1:5" ht="15" customHeight="1" x14ac:dyDescent="0.25">
      <c r="A57" s="118">
        <v>154</v>
      </c>
      <c r="B57" s="119">
        <v>0</v>
      </c>
      <c r="C57" s="126"/>
      <c r="D57" s="112"/>
      <c r="E57" s="112"/>
    </row>
    <row r="58" spans="1:5" ht="15" customHeight="1" x14ac:dyDescent="0.25">
      <c r="A58" s="118">
        <v>157</v>
      </c>
      <c r="B58" s="119">
        <v>20</v>
      </c>
      <c r="C58" s="126"/>
      <c r="D58" s="112"/>
      <c r="E58" s="112"/>
    </row>
    <row r="59" spans="1:5" ht="15" customHeight="1" x14ac:dyDescent="0.25">
      <c r="A59" s="118">
        <v>199</v>
      </c>
      <c r="B59" s="119">
        <v>0</v>
      </c>
      <c r="C59" s="126"/>
      <c r="D59" s="112"/>
      <c r="E59" s="112"/>
    </row>
    <row r="60" spans="1:5" ht="15" customHeight="1" x14ac:dyDescent="0.25">
      <c r="A60" s="118">
        <v>196</v>
      </c>
      <c r="B60" s="119">
        <v>0</v>
      </c>
      <c r="C60" s="126"/>
      <c r="D60" s="112"/>
      <c r="E60" s="112"/>
    </row>
    <row r="61" spans="1:5" ht="15" customHeight="1" x14ac:dyDescent="0.25">
      <c r="A61" s="118">
        <v>197</v>
      </c>
      <c r="B61" s="141" t="s">
        <v>617</v>
      </c>
      <c r="C61" s="126"/>
      <c r="D61" s="112"/>
      <c r="E61" s="112"/>
    </row>
    <row r="62" spans="1:5" ht="15" customHeight="1" x14ac:dyDescent="0.25">
      <c r="A62" s="118">
        <v>158</v>
      </c>
      <c r="B62" s="119">
        <v>0</v>
      </c>
      <c r="C62" s="126"/>
      <c r="D62" s="112"/>
      <c r="E62" s="112"/>
    </row>
    <row r="63" spans="1:5" ht="15" customHeight="1" x14ac:dyDescent="0.25">
      <c r="A63" s="118"/>
      <c r="B63" s="119"/>
      <c r="C63" s="126"/>
      <c r="D63" s="112"/>
      <c r="E63" s="112"/>
    </row>
    <row r="64" spans="1:5" ht="15" customHeight="1" x14ac:dyDescent="0.25">
      <c r="A64" s="118"/>
      <c r="B64" s="119"/>
      <c r="C64" s="126"/>
      <c r="D64" s="112"/>
      <c r="E64" s="112"/>
    </row>
    <row r="65" spans="1:5" ht="15" customHeight="1" x14ac:dyDescent="0.25">
      <c r="A65" s="118"/>
      <c r="B65" s="119"/>
      <c r="C65" s="126"/>
      <c r="D65" s="112"/>
      <c r="E65" s="112"/>
    </row>
    <row r="66" spans="1:5" ht="15" customHeight="1" x14ac:dyDescent="0.25">
      <c r="A66" s="118"/>
      <c r="B66" s="119"/>
      <c r="C66" s="126"/>
      <c r="D66" s="112"/>
      <c r="E66" s="112"/>
    </row>
    <row r="67" spans="1:5" ht="15" customHeight="1" x14ac:dyDescent="0.25">
      <c r="A67" s="118"/>
      <c r="B67" s="119"/>
      <c r="C67" s="126"/>
      <c r="D67" s="112"/>
      <c r="E67" s="112"/>
    </row>
    <row r="68" spans="1:5" ht="15" customHeight="1" x14ac:dyDescent="0.25">
      <c r="A68" s="118"/>
      <c r="B68" s="119"/>
      <c r="C68" s="126"/>
      <c r="D68" s="112"/>
      <c r="E68" s="112"/>
    </row>
    <row r="69" spans="1:5" ht="15" customHeight="1" x14ac:dyDescent="0.25">
      <c r="A69" s="118"/>
      <c r="B69" s="119"/>
      <c r="C69" s="126"/>
      <c r="D69" s="112"/>
      <c r="E69" s="112"/>
    </row>
    <row r="70" spans="1:5" ht="15" customHeight="1" x14ac:dyDescent="0.25">
      <c r="A70" s="118"/>
      <c r="B70" s="119"/>
      <c r="C70" s="126"/>
      <c r="D70" s="112"/>
      <c r="E70" s="112"/>
    </row>
    <row r="71" spans="1:5" ht="15" customHeight="1" x14ac:dyDescent="0.25">
      <c r="A71" s="118"/>
      <c r="B71" s="119"/>
      <c r="C71" s="126"/>
      <c r="D71" s="112"/>
      <c r="E71" s="112"/>
    </row>
    <row r="72" spans="1:5" ht="15" customHeight="1" x14ac:dyDescent="0.25">
      <c r="A72" s="118"/>
      <c r="B72" s="119"/>
      <c r="C72" s="126"/>
      <c r="D72" s="112"/>
      <c r="E72" s="112"/>
    </row>
    <row r="73" spans="1:5" ht="15" customHeight="1" x14ac:dyDescent="0.25">
      <c r="A73" s="118"/>
      <c r="B73" s="119"/>
      <c r="C73" s="126"/>
      <c r="D73" s="112"/>
      <c r="E73" s="112"/>
    </row>
    <row r="74" spans="1:5" ht="15" customHeight="1" x14ac:dyDescent="0.25">
      <c r="A74" s="118"/>
      <c r="B74" s="119"/>
      <c r="C74" s="126"/>
      <c r="D74" s="112"/>
      <c r="E74" s="112"/>
    </row>
    <row r="75" spans="1:5" ht="15" customHeight="1" x14ac:dyDescent="0.25">
      <c r="A75" s="118"/>
      <c r="B75" s="119"/>
      <c r="C75" s="126"/>
      <c r="D75" s="112"/>
      <c r="E75" s="112"/>
    </row>
    <row r="76" spans="1:5" ht="15" customHeight="1" x14ac:dyDescent="0.25">
      <c r="A76" s="118"/>
      <c r="B76" s="119"/>
      <c r="C76" s="126"/>
      <c r="D76" s="112"/>
      <c r="E76" s="112"/>
    </row>
    <row r="77" spans="1:5" ht="15" customHeight="1" x14ac:dyDescent="0.25">
      <c r="A77" s="118"/>
      <c r="B77" s="119"/>
      <c r="C77" s="126"/>
      <c r="D77" s="112"/>
      <c r="E77" s="112"/>
    </row>
    <row r="78" spans="1:5" ht="15" customHeight="1" x14ac:dyDescent="0.25">
      <c r="A78" s="118"/>
      <c r="B78" s="119"/>
      <c r="C78" s="126"/>
      <c r="D78" s="112"/>
      <c r="E78" s="112"/>
    </row>
    <row r="79" spans="1:5" ht="15" customHeight="1" x14ac:dyDescent="0.25">
      <c r="A79" s="118"/>
      <c r="B79" s="119"/>
      <c r="C79" s="126"/>
      <c r="D79" s="112"/>
      <c r="E79" s="112"/>
    </row>
    <row r="80" spans="1:5" ht="15" customHeight="1" x14ac:dyDescent="0.25">
      <c r="A80" s="118"/>
      <c r="B80" s="119"/>
      <c r="C80" s="126"/>
      <c r="D80" s="112"/>
      <c r="E80" s="112"/>
    </row>
    <row r="81" spans="1:5" ht="15" customHeight="1" x14ac:dyDescent="0.25">
      <c r="A81" s="118"/>
      <c r="B81" s="119"/>
      <c r="C81" s="126"/>
      <c r="D81" s="112"/>
      <c r="E81" s="112"/>
    </row>
    <row r="82" spans="1:5" ht="15" customHeight="1" x14ac:dyDescent="0.25">
      <c r="A82" s="118"/>
      <c r="B82" s="119"/>
      <c r="C82" s="126"/>
      <c r="D82" s="112"/>
      <c r="E82" s="112"/>
    </row>
    <row r="83" spans="1:5" ht="15" customHeight="1" x14ac:dyDescent="0.25">
      <c r="A83" s="118"/>
      <c r="B83" s="119"/>
      <c r="C83" s="126"/>
      <c r="D83" s="112"/>
      <c r="E83" s="112"/>
    </row>
    <row r="84" spans="1:5" ht="15" customHeight="1" x14ac:dyDescent="0.25">
      <c r="A84" s="118"/>
      <c r="B84" s="119"/>
      <c r="C84" s="126"/>
      <c r="D84" s="112"/>
      <c r="E84" s="112"/>
    </row>
    <row r="85" spans="1:5" ht="15" customHeight="1" x14ac:dyDescent="0.25">
      <c r="A85" s="118"/>
      <c r="B85" s="119"/>
      <c r="C85" s="126"/>
      <c r="D85" s="112"/>
      <c r="E85" s="112"/>
    </row>
    <row r="86" spans="1:5" ht="15" customHeight="1" x14ac:dyDescent="0.25">
      <c r="A86" s="118"/>
      <c r="B86" s="119"/>
      <c r="C86" s="126"/>
      <c r="D86" s="112"/>
      <c r="E86" s="112"/>
    </row>
    <row r="87" spans="1:5" ht="15" customHeight="1" x14ac:dyDescent="0.25">
      <c r="A87" s="118"/>
      <c r="B87" s="119"/>
      <c r="C87" s="126"/>
      <c r="D87" s="112"/>
      <c r="E87" s="112"/>
    </row>
    <row r="88" spans="1:5" ht="15" customHeight="1" x14ac:dyDescent="0.25">
      <c r="A88" s="118"/>
      <c r="B88" s="119"/>
      <c r="C88" s="126"/>
      <c r="D88" s="112"/>
      <c r="E88" s="112"/>
    </row>
    <row r="89" spans="1:5" ht="15" customHeight="1" x14ac:dyDescent="0.25">
      <c r="A89" s="118"/>
      <c r="B89" s="119"/>
      <c r="C89" s="126"/>
      <c r="D89" s="112"/>
      <c r="E89" s="112"/>
    </row>
    <row r="90" spans="1:5" ht="15" customHeight="1" x14ac:dyDescent="0.25">
      <c r="A90" s="118"/>
      <c r="B90" s="119"/>
      <c r="C90" s="126"/>
      <c r="D90" s="112"/>
      <c r="E90" s="112"/>
    </row>
    <row r="91" spans="1:5" ht="15" customHeight="1" x14ac:dyDescent="0.25">
      <c r="A91" s="118"/>
      <c r="B91" s="119"/>
      <c r="C91" s="126"/>
      <c r="D91" s="112"/>
      <c r="E91" s="112"/>
    </row>
    <row r="92" spans="1:5" ht="15" customHeight="1" x14ac:dyDescent="0.25">
      <c r="A92" s="118"/>
      <c r="B92" s="119"/>
      <c r="C92" s="126"/>
      <c r="D92" s="112"/>
      <c r="E92" s="112"/>
    </row>
    <row r="93" spans="1:5" ht="15" customHeight="1" x14ac:dyDescent="0.25">
      <c r="A93" s="118"/>
      <c r="B93" s="119"/>
      <c r="C93" s="126"/>
      <c r="D93" s="112"/>
      <c r="E93" s="112"/>
    </row>
    <row r="94" spans="1:5" ht="15" customHeight="1" x14ac:dyDescent="0.25">
      <c r="A94" s="118"/>
      <c r="B94" s="119"/>
      <c r="C94" s="126"/>
      <c r="D94" s="112"/>
      <c r="E94" s="112"/>
    </row>
    <row r="95" spans="1:5" ht="15" customHeight="1" x14ac:dyDescent="0.25">
      <c r="A95" s="118"/>
      <c r="B95" s="119"/>
      <c r="C95" s="126"/>
      <c r="D95" s="112"/>
      <c r="E95" s="112"/>
    </row>
    <row r="96" spans="1:5" ht="15" customHeight="1" x14ac:dyDescent="0.25">
      <c r="A96" s="118"/>
      <c r="B96" s="119"/>
      <c r="C96" s="126"/>
      <c r="D96" s="112"/>
      <c r="E96" s="112"/>
    </row>
    <row r="97" spans="1:5" ht="15" customHeight="1" x14ac:dyDescent="0.25">
      <c r="A97" s="118"/>
      <c r="B97" s="119"/>
      <c r="C97" s="126"/>
      <c r="D97" s="112"/>
      <c r="E97" s="112"/>
    </row>
    <row r="98" spans="1:5" ht="15" customHeight="1" x14ac:dyDescent="0.25">
      <c r="A98" s="118"/>
      <c r="B98" s="119"/>
      <c r="C98" s="126"/>
      <c r="D98" s="112"/>
      <c r="E98" s="112"/>
    </row>
    <row r="99" spans="1:5" ht="15" customHeight="1" x14ac:dyDescent="0.25">
      <c r="A99" s="118"/>
      <c r="B99" s="119"/>
      <c r="C99" s="126"/>
      <c r="D99" s="112"/>
      <c r="E99" s="112"/>
    </row>
    <row r="100" spans="1:5" ht="15" customHeight="1" x14ac:dyDescent="0.25">
      <c r="A100" s="118"/>
      <c r="B100" s="119"/>
      <c r="C100" s="126"/>
      <c r="D100" s="112"/>
      <c r="E100" s="112"/>
    </row>
    <row r="101" spans="1:5" ht="15" customHeight="1" x14ac:dyDescent="0.25">
      <c r="A101" s="118"/>
      <c r="B101" s="119"/>
      <c r="C101" s="126"/>
      <c r="D101" s="112"/>
      <c r="E101" s="112"/>
    </row>
    <row r="102" spans="1:5" ht="15" customHeight="1" x14ac:dyDescent="0.25">
      <c r="A102" s="118"/>
      <c r="B102" s="119"/>
      <c r="C102" s="126"/>
      <c r="D102" s="112"/>
      <c r="E102" s="112"/>
    </row>
    <row r="103" spans="1:5" ht="15" customHeight="1" x14ac:dyDescent="0.25">
      <c r="A103" s="118"/>
      <c r="B103" s="119"/>
      <c r="C103" s="126"/>
      <c r="D103" s="112"/>
      <c r="E103" s="112"/>
    </row>
    <row r="104" spans="1:5" ht="15" customHeight="1" x14ac:dyDescent="0.25">
      <c r="A104" s="118"/>
      <c r="B104" s="119"/>
      <c r="C104" s="126"/>
      <c r="D104" s="112"/>
      <c r="E104" s="112"/>
    </row>
    <row r="105" spans="1:5" ht="15" customHeight="1" x14ac:dyDescent="0.25">
      <c r="A105" s="118"/>
      <c r="B105" s="119"/>
      <c r="C105" s="126"/>
      <c r="D105" s="112"/>
      <c r="E105" s="112"/>
    </row>
    <row r="106" spans="1:5" ht="15" customHeight="1" x14ac:dyDescent="0.25">
      <c r="A106" s="118"/>
      <c r="B106" s="119"/>
      <c r="C106" s="126"/>
      <c r="D106" s="112"/>
      <c r="E106" s="112"/>
    </row>
    <row r="107" spans="1:5" ht="15" customHeight="1" x14ac:dyDescent="0.25">
      <c r="A107" s="118"/>
      <c r="B107" s="119"/>
      <c r="C107" s="126"/>
      <c r="D107" s="112"/>
      <c r="E107" s="112"/>
    </row>
    <row r="108" spans="1:5" ht="15" customHeight="1" x14ac:dyDescent="0.25">
      <c r="A108" s="118"/>
      <c r="B108" s="119"/>
      <c r="C108" s="126"/>
      <c r="D108" s="112"/>
      <c r="E108" s="112"/>
    </row>
    <row r="109" spans="1:5" ht="15" customHeight="1" x14ac:dyDescent="0.25">
      <c r="A109" s="118"/>
      <c r="B109" s="119"/>
      <c r="C109" s="126"/>
      <c r="D109" s="112"/>
      <c r="E109" s="112"/>
    </row>
    <row r="110" spans="1:5" ht="15" customHeight="1" x14ac:dyDescent="0.25">
      <c r="A110" s="118"/>
      <c r="B110" s="119"/>
      <c r="C110" s="126"/>
      <c r="D110" s="112"/>
      <c r="E110" s="112"/>
    </row>
    <row r="111" spans="1:5" ht="15" customHeight="1" x14ac:dyDescent="0.25">
      <c r="A111" s="118"/>
      <c r="B111" s="119"/>
      <c r="C111" s="126"/>
      <c r="D111" s="112"/>
      <c r="E111" s="112"/>
    </row>
    <row r="112" spans="1:5" ht="15" customHeight="1" x14ac:dyDescent="0.25">
      <c r="A112" s="118"/>
      <c r="B112" s="119"/>
      <c r="C112" s="126"/>
      <c r="D112" s="112"/>
      <c r="E112" s="112"/>
    </row>
    <row r="113" spans="1:5" ht="15" customHeight="1" x14ac:dyDescent="0.25">
      <c r="A113" s="118"/>
      <c r="B113" s="119"/>
      <c r="C113" s="126"/>
      <c r="D113" s="112"/>
      <c r="E113" s="112"/>
    </row>
    <row r="114" spans="1:5" ht="15" customHeight="1" x14ac:dyDescent="0.25">
      <c r="A114" s="118"/>
      <c r="B114" s="119"/>
      <c r="C114" s="126"/>
      <c r="D114" s="112"/>
      <c r="E114" s="112"/>
    </row>
    <row r="115" spans="1:5" ht="15" customHeight="1" x14ac:dyDescent="0.25">
      <c r="A115" s="118"/>
      <c r="B115" s="119"/>
      <c r="C115" s="126"/>
      <c r="D115" s="112"/>
      <c r="E115" s="112"/>
    </row>
    <row r="116" spans="1:5" ht="15" customHeight="1" x14ac:dyDescent="0.25">
      <c r="A116" s="118"/>
      <c r="B116" s="119"/>
      <c r="C116" s="126"/>
      <c r="D116" s="112"/>
      <c r="E116" s="112"/>
    </row>
    <row r="117" spans="1:5" ht="15" customHeight="1" x14ac:dyDescent="0.25">
      <c r="A117" s="118"/>
      <c r="B117" s="119"/>
      <c r="C117" s="126"/>
      <c r="D117" s="112"/>
      <c r="E117" s="112"/>
    </row>
    <row r="118" spans="1:5" ht="15" customHeight="1" x14ac:dyDescent="0.25">
      <c r="A118" s="118"/>
      <c r="B118" s="119"/>
      <c r="C118" s="126"/>
      <c r="D118" s="112"/>
      <c r="E118" s="112"/>
    </row>
    <row r="119" spans="1:5" ht="15" customHeight="1" x14ac:dyDescent="0.25">
      <c r="A119" s="118"/>
      <c r="B119" s="119"/>
      <c r="C119" s="126"/>
      <c r="D119" s="112"/>
      <c r="E119" s="112"/>
    </row>
    <row r="120" spans="1:5" ht="15" customHeight="1" x14ac:dyDescent="0.25">
      <c r="A120" s="118"/>
      <c r="B120" s="119"/>
      <c r="C120" s="126"/>
      <c r="D120" s="112"/>
      <c r="E120" s="112"/>
    </row>
    <row r="121" spans="1:5" ht="15" customHeight="1" x14ac:dyDescent="0.25">
      <c r="A121" s="118"/>
      <c r="B121" s="119"/>
      <c r="C121" s="126"/>
      <c r="D121" s="112"/>
      <c r="E121" s="112"/>
    </row>
    <row r="122" spans="1:5" ht="15" customHeight="1" x14ac:dyDescent="0.25">
      <c r="A122" s="118"/>
      <c r="B122" s="119"/>
      <c r="C122" s="126"/>
      <c r="D122" s="112"/>
      <c r="E122" s="112"/>
    </row>
    <row r="123" spans="1:5" ht="15" customHeight="1" x14ac:dyDescent="0.25">
      <c r="A123" s="118"/>
      <c r="B123" s="119"/>
      <c r="C123" s="126"/>
      <c r="D123" s="112"/>
      <c r="E123" s="112"/>
    </row>
    <row r="124" spans="1:5" ht="15" customHeight="1" x14ac:dyDescent="0.25">
      <c r="A124" s="118"/>
      <c r="B124" s="119"/>
      <c r="C124" s="126"/>
      <c r="D124" s="112"/>
      <c r="E124" s="112"/>
    </row>
    <row r="125" spans="1:5" ht="15" customHeight="1" x14ac:dyDescent="0.25">
      <c r="A125" s="118"/>
      <c r="B125" s="119"/>
      <c r="C125" s="126"/>
      <c r="D125" s="112"/>
      <c r="E125" s="112"/>
    </row>
    <row r="126" spans="1:5" ht="15" customHeight="1" x14ac:dyDescent="0.25">
      <c r="A126" s="118"/>
      <c r="B126" s="119"/>
      <c r="C126" s="126"/>
      <c r="D126" s="112"/>
      <c r="E126" s="112"/>
    </row>
    <row r="127" spans="1:5" ht="15" customHeight="1" x14ac:dyDescent="0.25">
      <c r="A127" s="118"/>
      <c r="B127" s="119"/>
      <c r="C127" s="126"/>
      <c r="D127" s="112"/>
      <c r="E127" s="112"/>
    </row>
    <row r="128" spans="1:5" ht="15" customHeight="1" x14ac:dyDescent="0.25">
      <c r="A128" s="118"/>
      <c r="B128" s="119"/>
      <c r="C128" s="126"/>
      <c r="D128" s="112"/>
      <c r="E128" s="112"/>
    </row>
    <row r="129" spans="1:5" ht="15" customHeight="1" x14ac:dyDescent="0.25">
      <c r="A129" s="118"/>
      <c r="B129" s="119"/>
      <c r="C129" s="126"/>
      <c r="D129" s="112"/>
      <c r="E129" s="112"/>
    </row>
    <row r="130" spans="1:5" ht="15" customHeight="1" x14ac:dyDescent="0.25">
      <c r="A130" s="123"/>
      <c r="B130" s="124"/>
      <c r="C130" s="126"/>
      <c r="D130" s="112"/>
      <c r="E130" s="112"/>
    </row>
  </sheetData>
  <pageMargins left="0.7" right="0.7" top="0.75" bottom="0.75" header="0.3" footer="0.3"/>
  <pageSetup orientation="portrait"/>
  <headerFooter>
    <oddFooter>&amp;C&amp;"Helvetica Neue,Regular"&amp;12&amp;K000000&amp;P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0"/>
  <sheetViews>
    <sheetView showGridLines="0" workbookViewId="0"/>
  </sheetViews>
  <sheetFormatPr defaultColWidth="8.85546875" defaultRowHeight="15" customHeight="1" x14ac:dyDescent="0.25"/>
  <cols>
    <col min="1" max="2" width="14.140625" style="167" customWidth="1"/>
    <col min="3" max="4" width="13.42578125" style="167" customWidth="1"/>
    <col min="5" max="5" width="8.85546875" style="167" customWidth="1"/>
    <col min="6" max="6" width="16.85546875" style="167" customWidth="1"/>
    <col min="7" max="7" width="11" style="167" customWidth="1"/>
    <col min="8" max="256" width="8.85546875" style="167" customWidth="1"/>
  </cols>
  <sheetData>
    <row r="1" spans="1:7" ht="15" customHeight="1" x14ac:dyDescent="0.25">
      <c r="A1" s="103" t="s">
        <v>547</v>
      </c>
      <c r="B1" s="103" t="s">
        <v>551</v>
      </c>
      <c r="C1" s="112"/>
      <c r="D1" s="112"/>
      <c r="E1" s="105"/>
      <c r="F1" s="128" t="s">
        <v>600</v>
      </c>
      <c r="G1" s="129">
        <v>5.37</v>
      </c>
    </row>
    <row r="2" spans="1:7" ht="15" customHeight="1" x14ac:dyDescent="0.25">
      <c r="A2" s="118"/>
      <c r="B2" s="109"/>
      <c r="C2" s="130">
        <f t="shared" ref="C2:C33" si="0">(ROUNDDOWN(B2,0)*60)+((B2-ROUNDDOWN(B2,0))*100)</f>
        <v>0</v>
      </c>
      <c r="D2" s="131">
        <f>SUMIF('XCT Master (90)'!A1:A556,$C2,'XCT Master (90)'!B1:B556)</f>
        <v>0</v>
      </c>
      <c r="E2" s="112"/>
      <c r="F2" s="113"/>
      <c r="G2" s="113"/>
    </row>
    <row r="3" spans="1:7" ht="15" customHeight="1" x14ac:dyDescent="0.25">
      <c r="A3" s="118"/>
      <c r="B3" s="109"/>
      <c r="C3" s="130">
        <f t="shared" si="0"/>
        <v>0</v>
      </c>
      <c r="D3" s="131">
        <f>SUMIF('XCT Master (90)'!A1:A556,$C3,'XCT Master (90)'!B1:B556)</f>
        <v>0</v>
      </c>
      <c r="E3" s="112"/>
      <c r="F3" s="112"/>
      <c r="G3" s="112"/>
    </row>
    <row r="4" spans="1:7" ht="15" customHeight="1" x14ac:dyDescent="0.25">
      <c r="A4" s="118"/>
      <c r="B4" s="109"/>
      <c r="C4" s="130">
        <f t="shared" si="0"/>
        <v>0</v>
      </c>
      <c r="D4" s="131">
        <f>SUMIF('XCT Master (90)'!A1:A556,$C4,'XCT Master (90)'!B1:B556)</f>
        <v>0</v>
      </c>
      <c r="E4" s="112"/>
      <c r="F4" s="112"/>
      <c r="G4" s="112"/>
    </row>
    <row r="5" spans="1:7" ht="15" customHeight="1" x14ac:dyDescent="0.25">
      <c r="A5" s="118"/>
      <c r="B5" s="109"/>
      <c r="C5" s="130">
        <f t="shared" si="0"/>
        <v>0</v>
      </c>
      <c r="D5" s="131">
        <f>SUMIF('XCT Master (90)'!A1:A556,$C5,'XCT Master (90)'!B1:B556)</f>
        <v>0</v>
      </c>
      <c r="E5" s="112"/>
      <c r="F5" s="112"/>
      <c r="G5" s="112"/>
    </row>
    <row r="6" spans="1:7" ht="15" customHeight="1" x14ac:dyDescent="0.25">
      <c r="A6" s="118">
        <v>138</v>
      </c>
      <c r="B6" s="109">
        <v>5.17</v>
      </c>
      <c r="C6" s="130">
        <f t="shared" si="0"/>
        <v>317</v>
      </c>
      <c r="D6" s="131">
        <f>SUMIF('XCT Master (90)'!A1:A556,$C6,'XCT Master (90)'!B1:B556)</f>
        <v>20.399999999999999</v>
      </c>
      <c r="E6" s="112"/>
      <c r="F6" s="112"/>
      <c r="G6" s="112"/>
    </row>
    <row r="7" spans="1:7" ht="15" customHeight="1" x14ac:dyDescent="0.25">
      <c r="A7" s="118"/>
      <c r="B7" s="109"/>
      <c r="C7" s="130">
        <f t="shared" si="0"/>
        <v>0</v>
      </c>
      <c r="D7" s="131">
        <f>SUMIF('XCT Master (90)'!A1:A556,$C7,'XCT Master (90)'!B1:B556)</f>
        <v>0</v>
      </c>
      <c r="E7" s="112"/>
      <c r="F7" s="112"/>
      <c r="G7" s="112"/>
    </row>
    <row r="8" spans="1:7" ht="15" customHeight="1" x14ac:dyDescent="0.25">
      <c r="A8" s="118"/>
      <c r="B8" s="109"/>
      <c r="C8" s="130">
        <f t="shared" si="0"/>
        <v>0</v>
      </c>
      <c r="D8" s="131">
        <f>SUMIF('XCT Master (90)'!A1:A556,$C8,'XCT Master (90)'!B1:B556)</f>
        <v>0</v>
      </c>
      <c r="E8" s="112"/>
      <c r="F8" s="112"/>
      <c r="G8" s="112"/>
    </row>
    <row r="9" spans="1:7" ht="15" customHeight="1" x14ac:dyDescent="0.25">
      <c r="A9" s="118"/>
      <c r="B9" s="109"/>
      <c r="C9" s="130">
        <f t="shared" si="0"/>
        <v>0</v>
      </c>
      <c r="D9" s="131">
        <f>SUMIF('XCT Master (90)'!A1:A556,$C9,'XCT Master (90)'!B1:B556)</f>
        <v>0</v>
      </c>
      <c r="E9" s="112"/>
      <c r="F9" s="112"/>
      <c r="G9" s="112"/>
    </row>
    <row r="10" spans="1:7" ht="15" customHeight="1" x14ac:dyDescent="0.25">
      <c r="A10" s="118"/>
      <c r="B10" s="109"/>
      <c r="C10" s="130">
        <f t="shared" si="0"/>
        <v>0</v>
      </c>
      <c r="D10" s="131">
        <f>SUMIF('XCT Master (90)'!A1:A556,$C10,'XCT Master (90)'!B1:B556)</f>
        <v>0</v>
      </c>
      <c r="E10" s="112"/>
      <c r="F10" s="112"/>
      <c r="G10" s="112"/>
    </row>
    <row r="11" spans="1:7" ht="15" customHeight="1" x14ac:dyDescent="0.25">
      <c r="A11" s="118"/>
      <c r="B11" s="109"/>
      <c r="C11" s="130">
        <f t="shared" si="0"/>
        <v>0</v>
      </c>
      <c r="D11" s="131">
        <f>SUMIF('XCT Master (90)'!A1:A556,$C11,'XCT Master (90)'!B1:B556)</f>
        <v>0</v>
      </c>
      <c r="E11" s="112"/>
      <c r="F11" s="112"/>
      <c r="G11" s="112"/>
    </row>
    <row r="12" spans="1:7" ht="15" customHeight="1" x14ac:dyDescent="0.25">
      <c r="A12" s="118"/>
      <c r="B12" s="109"/>
      <c r="C12" s="130">
        <f t="shared" si="0"/>
        <v>0</v>
      </c>
      <c r="D12" s="131">
        <f>SUMIF('XCT Master (90)'!A1:A556,$C12,'XCT Master (90)'!B1:B556)</f>
        <v>0</v>
      </c>
      <c r="E12" s="112"/>
      <c r="F12" s="112"/>
      <c r="G12" s="112"/>
    </row>
    <row r="13" spans="1:7" ht="15" customHeight="1" x14ac:dyDescent="0.25">
      <c r="A13" s="118"/>
      <c r="B13" s="109"/>
      <c r="C13" s="130">
        <f t="shared" si="0"/>
        <v>0</v>
      </c>
      <c r="D13" s="131">
        <f>SUMIF('XCT Master (90)'!A1:A556,$C13,'XCT Master (90)'!B1:B556)</f>
        <v>0</v>
      </c>
      <c r="E13" s="112"/>
      <c r="F13" s="112"/>
      <c r="G13" s="112"/>
    </row>
    <row r="14" spans="1:7" ht="15" customHeight="1" x14ac:dyDescent="0.25">
      <c r="A14" s="118"/>
      <c r="B14" s="109"/>
      <c r="C14" s="130">
        <f t="shared" si="0"/>
        <v>0</v>
      </c>
      <c r="D14" s="131">
        <f>SUMIF('XCT Master (90)'!A1:A556,$C14,'XCT Master (90)'!B1:B556)</f>
        <v>0</v>
      </c>
      <c r="E14" s="112"/>
      <c r="F14" s="112"/>
      <c r="G14" s="112"/>
    </row>
    <row r="15" spans="1:7" ht="15" customHeight="1" x14ac:dyDescent="0.25">
      <c r="A15" s="118"/>
      <c r="B15" s="109"/>
      <c r="C15" s="130">
        <f t="shared" si="0"/>
        <v>0</v>
      </c>
      <c r="D15" s="131">
        <f>SUMIF('XCT Master (90)'!A1:A556,$C15,'XCT Master (90)'!B1:B556)</f>
        <v>0</v>
      </c>
      <c r="E15" s="112"/>
      <c r="F15" s="112"/>
      <c r="G15" s="112"/>
    </row>
    <row r="16" spans="1:7" ht="15" customHeight="1" x14ac:dyDescent="0.25">
      <c r="A16" s="118"/>
      <c r="B16" s="109"/>
      <c r="C16" s="130">
        <f t="shared" si="0"/>
        <v>0</v>
      </c>
      <c r="D16" s="131">
        <f>SUMIF('XCT Master (90)'!A1:A556,$C16,'XCT Master (90)'!B1:B556)</f>
        <v>0</v>
      </c>
      <c r="E16" s="112"/>
      <c r="F16" s="112"/>
      <c r="G16" s="112"/>
    </row>
    <row r="17" spans="1:7" ht="15" customHeight="1" x14ac:dyDescent="0.25">
      <c r="A17" s="118"/>
      <c r="B17" s="109"/>
      <c r="C17" s="130">
        <f t="shared" si="0"/>
        <v>0</v>
      </c>
      <c r="D17" s="131">
        <f>SUMIF('XCT Master (90)'!A1:A556,$C17,'XCT Master (90)'!B1:B556)</f>
        <v>0</v>
      </c>
      <c r="E17" s="112"/>
      <c r="F17" s="112"/>
      <c r="G17" s="112"/>
    </row>
    <row r="18" spans="1:7" ht="15" customHeight="1" x14ac:dyDescent="0.25">
      <c r="A18" s="118"/>
      <c r="B18" s="109"/>
      <c r="C18" s="130">
        <f t="shared" si="0"/>
        <v>0</v>
      </c>
      <c r="D18" s="131">
        <f>SUMIF('XCT Master (90)'!A1:A556,$C18,'XCT Master (90)'!B1:B556)</f>
        <v>0</v>
      </c>
      <c r="E18" s="112"/>
      <c r="F18" s="112"/>
      <c r="G18" s="112"/>
    </row>
    <row r="19" spans="1:7" ht="15" customHeight="1" x14ac:dyDescent="0.25">
      <c r="A19" s="118"/>
      <c r="B19" s="109"/>
      <c r="C19" s="130">
        <f t="shared" si="0"/>
        <v>0</v>
      </c>
      <c r="D19" s="131">
        <f>SUMIF('XCT Master (90)'!A1:A556,$C19,'XCT Master (90)'!B1:B556)</f>
        <v>0</v>
      </c>
      <c r="E19" s="112"/>
      <c r="F19" s="112"/>
      <c r="G19" s="112"/>
    </row>
    <row r="20" spans="1:7" ht="15" customHeight="1" x14ac:dyDescent="0.25">
      <c r="A20" s="118"/>
      <c r="B20" s="109"/>
      <c r="C20" s="130">
        <f t="shared" si="0"/>
        <v>0</v>
      </c>
      <c r="D20" s="131">
        <f>SUMIF('XCT Master (90)'!A1:A556,$C20,'XCT Master (90)'!B1:B556)</f>
        <v>0</v>
      </c>
      <c r="E20" s="112"/>
      <c r="F20" s="112"/>
      <c r="G20" s="112"/>
    </row>
    <row r="21" spans="1:7" ht="15" customHeight="1" x14ac:dyDescent="0.25">
      <c r="A21" s="118"/>
      <c r="B21" s="109"/>
      <c r="C21" s="130">
        <f t="shared" si="0"/>
        <v>0</v>
      </c>
      <c r="D21" s="131">
        <f>SUMIF('XCT Master (90)'!A1:A556,$C21,'XCT Master (90)'!B1:B556)</f>
        <v>0</v>
      </c>
      <c r="E21" s="112"/>
      <c r="F21" s="112"/>
      <c r="G21" s="112"/>
    </row>
    <row r="22" spans="1:7" ht="15" customHeight="1" x14ac:dyDescent="0.25">
      <c r="A22" s="118"/>
      <c r="B22" s="109"/>
      <c r="C22" s="130">
        <f t="shared" si="0"/>
        <v>0</v>
      </c>
      <c r="D22" s="131">
        <f>SUMIF('XCT Master (90)'!A1:A556,$C22,'XCT Master (90)'!B1:B556)</f>
        <v>0</v>
      </c>
      <c r="E22" s="112"/>
      <c r="F22" s="112"/>
      <c r="G22" s="112"/>
    </row>
    <row r="23" spans="1:7" ht="15" customHeight="1" x14ac:dyDescent="0.25">
      <c r="A23" s="118"/>
      <c r="B23" s="109"/>
      <c r="C23" s="130">
        <f t="shared" si="0"/>
        <v>0</v>
      </c>
      <c r="D23" s="131">
        <f>SUMIF('XCT Master (90)'!A1:A556,$C23,'XCT Master (90)'!B1:B556)</f>
        <v>0</v>
      </c>
      <c r="E23" s="112"/>
      <c r="F23" s="112"/>
      <c r="G23" s="112"/>
    </row>
    <row r="24" spans="1:7" ht="15" customHeight="1" x14ac:dyDescent="0.25">
      <c r="A24" s="118"/>
      <c r="B24" s="109"/>
      <c r="C24" s="130">
        <f t="shared" si="0"/>
        <v>0</v>
      </c>
      <c r="D24" s="131">
        <f>SUMIF('XCT Master (90)'!A1:A556,$C24,'XCT Master (90)'!B1:B556)</f>
        <v>0</v>
      </c>
      <c r="E24" s="112"/>
      <c r="F24" s="112"/>
      <c r="G24" s="112"/>
    </row>
    <row r="25" spans="1:7" ht="15" customHeight="1" x14ac:dyDescent="0.25">
      <c r="A25" s="118"/>
      <c r="B25" s="109"/>
      <c r="C25" s="130">
        <f t="shared" si="0"/>
        <v>0</v>
      </c>
      <c r="D25" s="131">
        <f>SUMIF('XCT Master (90)'!A1:A556,$C25,'XCT Master (90)'!B1:B556)</f>
        <v>0</v>
      </c>
      <c r="E25" s="112"/>
      <c r="F25" s="112"/>
      <c r="G25" s="112"/>
    </row>
    <row r="26" spans="1:7" ht="15" customHeight="1" x14ac:dyDescent="0.25">
      <c r="A26" s="118"/>
      <c r="B26" s="109"/>
      <c r="C26" s="130">
        <f t="shared" si="0"/>
        <v>0</v>
      </c>
      <c r="D26" s="131">
        <f>SUMIF('XCT Master (90)'!A1:A556,$C26,'XCT Master (90)'!B1:B556)</f>
        <v>0</v>
      </c>
      <c r="E26" s="112"/>
      <c r="F26" s="112"/>
      <c r="G26" s="112"/>
    </row>
    <row r="27" spans="1:7" ht="15" customHeight="1" x14ac:dyDescent="0.25">
      <c r="A27" s="118"/>
      <c r="B27" s="109"/>
      <c r="C27" s="130">
        <f t="shared" si="0"/>
        <v>0</v>
      </c>
      <c r="D27" s="131">
        <f>SUMIF('XCT Master (90)'!A1:A556,$C27,'XCT Master (90)'!B1:B556)</f>
        <v>0</v>
      </c>
      <c r="E27" s="112"/>
      <c r="F27" s="112"/>
      <c r="G27" s="112"/>
    </row>
    <row r="28" spans="1:7" ht="15" customHeight="1" x14ac:dyDescent="0.25">
      <c r="A28" s="118"/>
      <c r="B28" s="109"/>
      <c r="C28" s="130">
        <f t="shared" si="0"/>
        <v>0</v>
      </c>
      <c r="D28" s="131">
        <f>SUMIF('XCT Master (90)'!A1:A556,$C28,'XCT Master (90)'!B1:B556)</f>
        <v>0</v>
      </c>
      <c r="E28" s="112"/>
      <c r="F28" s="112"/>
      <c r="G28" s="112"/>
    </row>
    <row r="29" spans="1:7" ht="15" customHeight="1" x14ac:dyDescent="0.25">
      <c r="A29" s="118"/>
      <c r="B29" s="109"/>
      <c r="C29" s="130">
        <f t="shared" si="0"/>
        <v>0</v>
      </c>
      <c r="D29" s="131">
        <f>SUMIF('XCT Master (90)'!A1:A556,$C29,'XCT Master (90)'!B1:B556)</f>
        <v>0</v>
      </c>
      <c r="E29" s="112"/>
      <c r="F29" s="112"/>
      <c r="G29" s="112"/>
    </row>
    <row r="30" spans="1:7" ht="15" customHeight="1" x14ac:dyDescent="0.25">
      <c r="A30" s="118"/>
      <c r="B30" s="109"/>
      <c r="C30" s="130">
        <f t="shared" si="0"/>
        <v>0</v>
      </c>
      <c r="D30" s="131">
        <f>SUMIF('XCT Master (90)'!A1:A556,$C30,'XCT Master (90)'!B1:B556)</f>
        <v>0</v>
      </c>
      <c r="E30" s="112"/>
      <c r="F30" s="112"/>
      <c r="G30" s="112"/>
    </row>
    <row r="31" spans="1:7" ht="15" customHeight="1" x14ac:dyDescent="0.25">
      <c r="A31" s="118"/>
      <c r="B31" s="109"/>
      <c r="C31" s="130">
        <f t="shared" si="0"/>
        <v>0</v>
      </c>
      <c r="D31" s="131">
        <f>SUMIF('XCT Master (90)'!A1:A556,$C31,'XCT Master (90)'!B1:B556)</f>
        <v>0</v>
      </c>
      <c r="E31" s="112"/>
      <c r="F31" s="112"/>
      <c r="G31" s="112"/>
    </row>
    <row r="32" spans="1:7" ht="15" customHeight="1" x14ac:dyDescent="0.25">
      <c r="A32" s="118"/>
      <c r="B32" s="109"/>
      <c r="C32" s="130">
        <f t="shared" si="0"/>
        <v>0</v>
      </c>
      <c r="D32" s="131">
        <f>SUMIF('XCT Master (90)'!A1:A556,$C32,'XCT Master (90)'!B1:B556)</f>
        <v>0</v>
      </c>
      <c r="E32" s="112"/>
      <c r="F32" s="112"/>
      <c r="G32" s="112"/>
    </row>
    <row r="33" spans="1:7" ht="15" customHeight="1" x14ac:dyDescent="0.25">
      <c r="A33" s="118"/>
      <c r="B33" s="109"/>
      <c r="C33" s="130">
        <f t="shared" si="0"/>
        <v>0</v>
      </c>
      <c r="D33" s="131">
        <f>SUMIF('XCT Master (90)'!A1:A556,$C33,'XCT Master (90)'!B1:B556)</f>
        <v>0</v>
      </c>
      <c r="E33" s="112"/>
      <c r="F33" s="112"/>
      <c r="G33" s="112"/>
    </row>
    <row r="34" spans="1:7" ht="15" customHeight="1" x14ac:dyDescent="0.25">
      <c r="A34" s="118"/>
      <c r="B34" s="109"/>
      <c r="C34" s="130">
        <f t="shared" ref="C34:C65" si="1">(ROUNDDOWN(B34,0)*60)+((B34-ROUNDDOWN(B34,0))*100)</f>
        <v>0</v>
      </c>
      <c r="D34" s="131">
        <f>SUMIF('XCT Master (90)'!A1:A556,$C34,'XCT Master (90)'!B1:B556)</f>
        <v>0</v>
      </c>
      <c r="E34" s="112"/>
      <c r="F34" s="112"/>
      <c r="G34" s="112"/>
    </row>
    <row r="35" spans="1:7" ht="15" customHeight="1" x14ac:dyDescent="0.25">
      <c r="A35" s="118"/>
      <c r="B35" s="109"/>
      <c r="C35" s="130">
        <f t="shared" si="1"/>
        <v>0</v>
      </c>
      <c r="D35" s="131">
        <f>SUMIF('XCT Master (90)'!A1:A556,$C35,'XCT Master (90)'!B1:B556)</f>
        <v>0</v>
      </c>
      <c r="E35" s="112"/>
      <c r="F35" s="112"/>
      <c r="G35" s="112"/>
    </row>
    <row r="36" spans="1:7" ht="15" customHeight="1" x14ac:dyDescent="0.25">
      <c r="A36" s="118"/>
      <c r="B36" s="109"/>
      <c r="C36" s="130">
        <f t="shared" si="1"/>
        <v>0</v>
      </c>
      <c r="D36" s="131">
        <f>SUMIF('XCT Master (90)'!A1:A556,$C36,'XCT Master (90)'!B1:B556)</f>
        <v>0</v>
      </c>
      <c r="E36" s="112"/>
      <c r="F36" s="112"/>
      <c r="G36" s="112"/>
    </row>
    <row r="37" spans="1:7" ht="15" customHeight="1" x14ac:dyDescent="0.25">
      <c r="A37" s="118"/>
      <c r="B37" s="109"/>
      <c r="C37" s="130">
        <f t="shared" si="1"/>
        <v>0</v>
      </c>
      <c r="D37" s="131">
        <f>SUMIF('XCT Master (90)'!A1:A556,$C37,'XCT Master (90)'!B1:B556)</f>
        <v>0</v>
      </c>
      <c r="E37" s="112"/>
      <c r="F37" s="112"/>
      <c r="G37" s="112"/>
    </row>
    <row r="38" spans="1:7" ht="15" customHeight="1" x14ac:dyDescent="0.25">
      <c r="A38" s="118"/>
      <c r="B38" s="109"/>
      <c r="C38" s="130">
        <f t="shared" si="1"/>
        <v>0</v>
      </c>
      <c r="D38" s="131">
        <f>SUMIF('XCT Master (90)'!A1:A556,$C38,'XCT Master (90)'!B1:B556)</f>
        <v>0</v>
      </c>
      <c r="E38" s="112"/>
      <c r="F38" s="112"/>
      <c r="G38" s="112"/>
    </row>
    <row r="39" spans="1:7" ht="15" customHeight="1" x14ac:dyDescent="0.25">
      <c r="A39" s="118"/>
      <c r="B39" s="109"/>
      <c r="C39" s="130">
        <f t="shared" si="1"/>
        <v>0</v>
      </c>
      <c r="D39" s="131">
        <f>SUMIF('XCT Master (90)'!A1:A556,$C39,'XCT Master (90)'!B1:B556)</f>
        <v>0</v>
      </c>
      <c r="E39" s="112"/>
      <c r="F39" s="112"/>
      <c r="G39" s="112"/>
    </row>
    <row r="40" spans="1:7" ht="15" customHeight="1" x14ac:dyDescent="0.25">
      <c r="A40" s="118"/>
      <c r="B40" s="109"/>
      <c r="C40" s="130">
        <f t="shared" si="1"/>
        <v>0</v>
      </c>
      <c r="D40" s="131">
        <f>SUMIF('XCT Master (90)'!A1:A556,$C40,'XCT Master (90)'!B1:B556)</f>
        <v>0</v>
      </c>
      <c r="E40" s="112"/>
      <c r="F40" s="112"/>
      <c r="G40" s="112"/>
    </row>
    <row r="41" spans="1:7" ht="15" customHeight="1" x14ac:dyDescent="0.25">
      <c r="A41" s="118"/>
      <c r="B41" s="109"/>
      <c r="C41" s="130">
        <f t="shared" si="1"/>
        <v>0</v>
      </c>
      <c r="D41" s="131">
        <f>SUMIF('XCT Master (90)'!A1:A556,$C41,'XCT Master (90)'!B1:B556)</f>
        <v>0</v>
      </c>
      <c r="E41" s="112"/>
      <c r="F41" s="112"/>
      <c r="G41" s="112"/>
    </row>
    <row r="42" spans="1:7" ht="15" customHeight="1" x14ac:dyDescent="0.25">
      <c r="A42" s="118"/>
      <c r="B42" s="109"/>
      <c r="C42" s="130">
        <f t="shared" si="1"/>
        <v>0</v>
      </c>
      <c r="D42" s="131">
        <f>SUMIF('XCT Master (90)'!A1:A556,$C42,'XCT Master (90)'!B1:B556)</f>
        <v>0</v>
      </c>
      <c r="E42" s="112"/>
      <c r="F42" s="112"/>
      <c r="G42" s="112"/>
    </row>
    <row r="43" spans="1:7" ht="15" customHeight="1" x14ac:dyDescent="0.25">
      <c r="A43" s="118"/>
      <c r="B43" s="109"/>
      <c r="C43" s="130">
        <f t="shared" si="1"/>
        <v>0</v>
      </c>
      <c r="D43" s="131">
        <f>SUMIF('XCT Master (90)'!A1:A556,$C43,'XCT Master (90)'!B1:B556)</f>
        <v>0</v>
      </c>
      <c r="E43" s="112"/>
      <c r="F43" s="112"/>
      <c r="G43" s="112"/>
    </row>
    <row r="44" spans="1:7" ht="15" customHeight="1" x14ac:dyDescent="0.25">
      <c r="A44" s="118"/>
      <c r="B44" s="109"/>
      <c r="C44" s="130">
        <f t="shared" si="1"/>
        <v>0</v>
      </c>
      <c r="D44" s="131">
        <f>SUMIF('XCT Master (90)'!A1:A556,$C44,'XCT Master (90)'!B1:B556)</f>
        <v>0</v>
      </c>
      <c r="E44" s="112"/>
      <c r="F44" s="112"/>
      <c r="G44" s="112"/>
    </row>
    <row r="45" spans="1:7" ht="15" customHeight="1" x14ac:dyDescent="0.25">
      <c r="A45" s="118"/>
      <c r="B45" s="109"/>
      <c r="C45" s="130">
        <f t="shared" si="1"/>
        <v>0</v>
      </c>
      <c r="D45" s="131">
        <f>SUMIF('XCT Master (90)'!A1:A556,$C45,'XCT Master (90)'!B1:B556)</f>
        <v>0</v>
      </c>
      <c r="E45" s="112"/>
      <c r="F45" s="112"/>
      <c r="G45" s="112"/>
    </row>
    <row r="46" spans="1:7" ht="15" customHeight="1" x14ac:dyDescent="0.25">
      <c r="A46" s="118"/>
      <c r="B46" s="109"/>
      <c r="C46" s="130">
        <f t="shared" si="1"/>
        <v>0</v>
      </c>
      <c r="D46" s="131">
        <f>SUMIF('XCT Master (90)'!A1:A556,$C46,'XCT Master (90)'!B1:B556)</f>
        <v>0</v>
      </c>
      <c r="E46" s="112"/>
      <c r="F46" s="112"/>
      <c r="G46" s="112"/>
    </row>
    <row r="47" spans="1:7" ht="15" customHeight="1" x14ac:dyDescent="0.25">
      <c r="A47" s="118"/>
      <c r="B47" s="109"/>
      <c r="C47" s="130">
        <f t="shared" si="1"/>
        <v>0</v>
      </c>
      <c r="D47" s="131">
        <f>SUMIF('XCT Master (90)'!A1:A556,$C47,'XCT Master (90)'!B1:B556)</f>
        <v>0</v>
      </c>
      <c r="E47" s="112"/>
      <c r="F47" s="112"/>
      <c r="G47" s="112"/>
    </row>
    <row r="48" spans="1:7" ht="15" customHeight="1" x14ac:dyDescent="0.25">
      <c r="A48" s="118"/>
      <c r="B48" s="109"/>
      <c r="C48" s="130">
        <f t="shared" si="1"/>
        <v>0</v>
      </c>
      <c r="D48" s="131">
        <f>SUMIF('XCT Master (90)'!A1:A556,$C48,'XCT Master (90)'!B1:B556)</f>
        <v>0</v>
      </c>
      <c r="E48" s="112"/>
      <c r="F48" s="112"/>
      <c r="G48" s="112"/>
    </row>
    <row r="49" spans="1:7" ht="15" customHeight="1" x14ac:dyDescent="0.25">
      <c r="A49" s="118"/>
      <c r="B49" s="109"/>
      <c r="C49" s="130">
        <f t="shared" si="1"/>
        <v>0</v>
      </c>
      <c r="D49" s="131">
        <f>SUMIF('XCT Master (90)'!A1:A556,$C49,'XCT Master (90)'!B1:B556)</f>
        <v>0</v>
      </c>
      <c r="E49" s="112"/>
      <c r="F49" s="112"/>
      <c r="G49" s="112"/>
    </row>
    <row r="50" spans="1:7" ht="15" customHeight="1" x14ac:dyDescent="0.25">
      <c r="A50" s="118"/>
      <c r="B50" s="109"/>
      <c r="C50" s="130">
        <f t="shared" si="1"/>
        <v>0</v>
      </c>
      <c r="D50" s="131">
        <f>SUMIF('XCT Master (90)'!A1:A556,$C50,'XCT Master (90)'!B1:B556)</f>
        <v>0</v>
      </c>
      <c r="E50" s="112"/>
      <c r="F50" s="112"/>
      <c r="G50" s="112"/>
    </row>
    <row r="51" spans="1:7" ht="15" customHeight="1" x14ac:dyDescent="0.25">
      <c r="A51" s="118"/>
      <c r="B51" s="109"/>
      <c r="C51" s="130">
        <f t="shared" si="1"/>
        <v>0</v>
      </c>
      <c r="D51" s="131">
        <f>SUMIF('XCT Master (90)'!A1:A556,$C51,'XCT Master (90)'!B1:B556)</f>
        <v>0</v>
      </c>
      <c r="E51" s="112"/>
      <c r="F51" s="112"/>
      <c r="G51" s="112"/>
    </row>
    <row r="52" spans="1:7" ht="15" customHeight="1" x14ac:dyDescent="0.25">
      <c r="A52" s="118"/>
      <c r="B52" s="109"/>
      <c r="C52" s="130">
        <f t="shared" si="1"/>
        <v>0</v>
      </c>
      <c r="D52" s="131">
        <f>SUMIF('XCT Master (90)'!A1:A556,$C52,'XCT Master (90)'!B1:B556)</f>
        <v>0</v>
      </c>
      <c r="E52" s="112"/>
      <c r="F52" s="112"/>
      <c r="G52" s="112"/>
    </row>
    <row r="53" spans="1:7" ht="15" customHeight="1" x14ac:dyDescent="0.25">
      <c r="A53" s="118"/>
      <c r="B53" s="109"/>
      <c r="C53" s="130">
        <f t="shared" si="1"/>
        <v>0</v>
      </c>
      <c r="D53" s="131">
        <f>SUMIF('XCT Master (90)'!A1:A556,$C53,'XCT Master (90)'!B1:B556)</f>
        <v>0</v>
      </c>
      <c r="E53" s="112"/>
      <c r="F53" s="112"/>
      <c r="G53" s="112"/>
    </row>
    <row r="54" spans="1:7" ht="15" customHeight="1" x14ac:dyDescent="0.25">
      <c r="A54" s="118"/>
      <c r="B54" s="109"/>
      <c r="C54" s="130">
        <f t="shared" si="1"/>
        <v>0</v>
      </c>
      <c r="D54" s="131">
        <f>SUMIF('XCT Master (90)'!A1:A556,$C54,'XCT Master (90)'!B1:B556)</f>
        <v>0</v>
      </c>
      <c r="E54" s="112"/>
      <c r="F54" s="112"/>
      <c r="G54" s="112"/>
    </row>
    <row r="55" spans="1:7" ht="15" customHeight="1" x14ac:dyDescent="0.25">
      <c r="A55" s="118"/>
      <c r="B55" s="109"/>
      <c r="C55" s="130">
        <f t="shared" si="1"/>
        <v>0</v>
      </c>
      <c r="D55" s="131">
        <f>SUMIF('XCT Master (90)'!A1:A556,$C55,'XCT Master (90)'!B1:B556)</f>
        <v>0</v>
      </c>
      <c r="E55" s="112"/>
      <c r="F55" s="112"/>
      <c r="G55" s="112"/>
    </row>
    <row r="56" spans="1:7" ht="15" customHeight="1" x14ac:dyDescent="0.25">
      <c r="A56" s="118"/>
      <c r="B56" s="109"/>
      <c r="C56" s="130">
        <f t="shared" si="1"/>
        <v>0</v>
      </c>
      <c r="D56" s="131">
        <f>SUMIF('XCT Master (90)'!A1:A556,$C56,'XCT Master (90)'!B1:B556)</f>
        <v>0</v>
      </c>
      <c r="E56" s="112"/>
      <c r="F56" s="112"/>
      <c r="G56" s="112"/>
    </row>
    <row r="57" spans="1:7" ht="15" customHeight="1" x14ac:dyDescent="0.25">
      <c r="A57" s="118"/>
      <c r="B57" s="109"/>
      <c r="C57" s="130">
        <f t="shared" si="1"/>
        <v>0</v>
      </c>
      <c r="D57" s="131">
        <f>SUMIF('XCT Master (90)'!A1:A556,$C57,'XCT Master (90)'!B1:B556)</f>
        <v>0</v>
      </c>
      <c r="E57" s="112"/>
      <c r="F57" s="112"/>
      <c r="G57" s="112"/>
    </row>
    <row r="58" spans="1:7" ht="15" customHeight="1" x14ac:dyDescent="0.25">
      <c r="A58" s="118"/>
      <c r="B58" s="109"/>
      <c r="C58" s="130">
        <f t="shared" si="1"/>
        <v>0</v>
      </c>
      <c r="D58" s="131">
        <f>SUMIF('XCT Master (90)'!A1:A556,$C58,'XCT Master (90)'!B1:B556)</f>
        <v>0</v>
      </c>
      <c r="E58" s="112"/>
      <c r="F58" s="112"/>
      <c r="G58" s="112"/>
    </row>
    <row r="59" spans="1:7" ht="15" customHeight="1" x14ac:dyDescent="0.25">
      <c r="A59" s="118"/>
      <c r="B59" s="109"/>
      <c r="C59" s="130">
        <f t="shared" si="1"/>
        <v>0</v>
      </c>
      <c r="D59" s="131">
        <f>SUMIF('XCT Master (90)'!A1:A556,$C59,'XCT Master (90)'!B1:B556)</f>
        <v>0</v>
      </c>
      <c r="E59" s="112"/>
      <c r="F59" s="112"/>
      <c r="G59" s="112"/>
    </row>
    <row r="60" spans="1:7" ht="15" customHeight="1" x14ac:dyDescent="0.25">
      <c r="A60" s="118"/>
      <c r="B60" s="109"/>
      <c r="C60" s="130">
        <f t="shared" si="1"/>
        <v>0</v>
      </c>
      <c r="D60" s="131">
        <f>SUMIF('XCT Master (90)'!A1:A556,$C60,'XCT Master (90)'!B1:B556)</f>
        <v>0</v>
      </c>
      <c r="E60" s="112"/>
      <c r="F60" s="112"/>
      <c r="G60" s="112"/>
    </row>
    <row r="61" spans="1:7" ht="15" customHeight="1" x14ac:dyDescent="0.25">
      <c r="A61" s="118"/>
      <c r="B61" s="109"/>
      <c r="C61" s="130">
        <f t="shared" si="1"/>
        <v>0</v>
      </c>
      <c r="D61" s="131">
        <f>SUMIF('XCT Master (90)'!A1:A556,$C61,'XCT Master (90)'!B1:B556)</f>
        <v>0</v>
      </c>
      <c r="E61" s="112"/>
      <c r="F61" s="112"/>
      <c r="G61" s="112"/>
    </row>
    <row r="62" spans="1:7" ht="15" customHeight="1" x14ac:dyDescent="0.25">
      <c r="A62" s="118"/>
      <c r="B62" s="109"/>
      <c r="C62" s="130">
        <f t="shared" si="1"/>
        <v>0</v>
      </c>
      <c r="D62" s="131">
        <f>SUMIF('XCT Master (90)'!A1:A556,$C62,'XCT Master (90)'!B1:B556)</f>
        <v>0</v>
      </c>
      <c r="E62" s="112"/>
      <c r="F62" s="112"/>
      <c r="G62" s="112"/>
    </row>
    <row r="63" spans="1:7" ht="15" customHeight="1" x14ac:dyDescent="0.25">
      <c r="A63" s="118"/>
      <c r="B63" s="109"/>
      <c r="C63" s="130">
        <f t="shared" si="1"/>
        <v>0</v>
      </c>
      <c r="D63" s="131">
        <f>SUMIF('XCT Master (90)'!A1:A556,$C63,'XCT Master (90)'!B1:B556)</f>
        <v>0</v>
      </c>
      <c r="E63" s="112"/>
      <c r="F63" s="112"/>
      <c r="G63" s="112"/>
    </row>
    <row r="64" spans="1:7" ht="15" customHeight="1" x14ac:dyDescent="0.25">
      <c r="A64" s="118"/>
      <c r="B64" s="109"/>
      <c r="C64" s="130">
        <f t="shared" si="1"/>
        <v>0</v>
      </c>
      <c r="D64" s="131">
        <f>SUMIF('XCT Master (90)'!A1:A556,$C64,'XCT Master (90)'!B1:B556)</f>
        <v>0</v>
      </c>
      <c r="E64" s="112"/>
      <c r="F64" s="112"/>
      <c r="G64" s="112"/>
    </row>
    <row r="65" spans="1:7" ht="15" customHeight="1" x14ac:dyDescent="0.25">
      <c r="A65" s="118"/>
      <c r="B65" s="109"/>
      <c r="C65" s="130">
        <f t="shared" si="1"/>
        <v>0</v>
      </c>
      <c r="D65" s="131">
        <f>SUMIF('XCT Master (90)'!A1:A556,$C65,'XCT Master (90)'!B1:B556)</f>
        <v>0</v>
      </c>
      <c r="E65" s="112"/>
      <c r="F65" s="112"/>
      <c r="G65" s="112"/>
    </row>
    <row r="66" spans="1:7" ht="15" customHeight="1" x14ac:dyDescent="0.25">
      <c r="A66" s="118"/>
      <c r="B66" s="109"/>
      <c r="C66" s="130">
        <f t="shared" ref="C66:C97" si="2">(ROUNDDOWN(B66,0)*60)+((B66-ROUNDDOWN(B66,0))*100)</f>
        <v>0</v>
      </c>
      <c r="D66" s="131">
        <f>SUMIF('XCT Master (90)'!A1:A556,$C66,'XCT Master (90)'!B1:B556)</f>
        <v>0</v>
      </c>
      <c r="E66" s="112"/>
      <c r="F66" s="112"/>
      <c r="G66" s="112"/>
    </row>
    <row r="67" spans="1:7" ht="15" customHeight="1" x14ac:dyDescent="0.25">
      <c r="A67" s="118"/>
      <c r="B67" s="109"/>
      <c r="C67" s="130">
        <f t="shared" si="2"/>
        <v>0</v>
      </c>
      <c r="D67" s="131">
        <f>SUMIF('XCT Master (90)'!A1:A556,$C67,'XCT Master (90)'!B1:B556)</f>
        <v>0</v>
      </c>
      <c r="E67" s="112"/>
      <c r="F67" s="112"/>
      <c r="G67" s="112"/>
    </row>
    <row r="68" spans="1:7" ht="15" customHeight="1" x14ac:dyDescent="0.25">
      <c r="A68" s="118"/>
      <c r="B68" s="109"/>
      <c r="C68" s="130">
        <f t="shared" si="2"/>
        <v>0</v>
      </c>
      <c r="D68" s="131">
        <f>SUMIF('XCT Master (90)'!A1:A556,$C68,'XCT Master (90)'!B1:B556)</f>
        <v>0</v>
      </c>
      <c r="E68" s="112"/>
      <c r="F68" s="112"/>
      <c r="G68" s="112"/>
    </row>
    <row r="69" spans="1:7" ht="15" customHeight="1" x14ac:dyDescent="0.25">
      <c r="A69" s="118"/>
      <c r="B69" s="109"/>
      <c r="C69" s="130">
        <f t="shared" si="2"/>
        <v>0</v>
      </c>
      <c r="D69" s="131">
        <f>SUMIF('XCT Master (90)'!A1:A556,$C69,'XCT Master (90)'!B1:B556)</f>
        <v>0</v>
      </c>
      <c r="E69" s="112"/>
      <c r="F69" s="112"/>
      <c r="G69" s="112"/>
    </row>
    <row r="70" spans="1:7" ht="15" customHeight="1" x14ac:dyDescent="0.25">
      <c r="A70" s="118"/>
      <c r="B70" s="109"/>
      <c r="C70" s="130">
        <f t="shared" si="2"/>
        <v>0</v>
      </c>
      <c r="D70" s="131">
        <f>SUMIF('XCT Master (90)'!A1:A556,$C70,'XCT Master (90)'!B1:B556)</f>
        <v>0</v>
      </c>
      <c r="E70" s="112"/>
      <c r="F70" s="112"/>
      <c r="G70" s="112"/>
    </row>
    <row r="71" spans="1:7" ht="15" customHeight="1" x14ac:dyDescent="0.25">
      <c r="A71" s="118"/>
      <c r="B71" s="109"/>
      <c r="C71" s="130">
        <f t="shared" si="2"/>
        <v>0</v>
      </c>
      <c r="D71" s="131">
        <f>SUMIF('XCT Master (90)'!A1:A556,$C71,'XCT Master (90)'!B1:B556)</f>
        <v>0</v>
      </c>
      <c r="E71" s="112"/>
      <c r="F71" s="112"/>
      <c r="G71" s="112"/>
    </row>
    <row r="72" spans="1:7" ht="15" customHeight="1" x14ac:dyDescent="0.25">
      <c r="A72" s="118"/>
      <c r="B72" s="109"/>
      <c r="C72" s="130">
        <f t="shared" si="2"/>
        <v>0</v>
      </c>
      <c r="D72" s="131">
        <f>SUMIF('XCT Master (90)'!A1:A556,$C72,'XCT Master (90)'!B1:B556)</f>
        <v>0</v>
      </c>
      <c r="E72" s="112"/>
      <c r="F72" s="112"/>
      <c r="G72" s="112"/>
    </row>
    <row r="73" spans="1:7" ht="15" customHeight="1" x14ac:dyDescent="0.25">
      <c r="A73" s="118"/>
      <c r="B73" s="109"/>
      <c r="C73" s="130">
        <f t="shared" si="2"/>
        <v>0</v>
      </c>
      <c r="D73" s="131">
        <f>SUMIF('XCT Master (90)'!A1:A556,$C73,'XCT Master (90)'!B1:B556)</f>
        <v>0</v>
      </c>
      <c r="E73" s="112"/>
      <c r="F73" s="112"/>
      <c r="G73" s="112"/>
    </row>
    <row r="74" spans="1:7" ht="15" customHeight="1" x14ac:dyDescent="0.25">
      <c r="A74" s="118"/>
      <c r="B74" s="109"/>
      <c r="C74" s="130">
        <f t="shared" si="2"/>
        <v>0</v>
      </c>
      <c r="D74" s="131">
        <f>SUMIF('XCT Master (90)'!A1:A556,$C74,'XCT Master (90)'!B1:B556)</f>
        <v>0</v>
      </c>
      <c r="E74" s="112"/>
      <c r="F74" s="112"/>
      <c r="G74" s="112"/>
    </row>
    <row r="75" spans="1:7" ht="15" customHeight="1" x14ac:dyDescent="0.25">
      <c r="A75" s="118"/>
      <c r="B75" s="109"/>
      <c r="C75" s="130">
        <f t="shared" si="2"/>
        <v>0</v>
      </c>
      <c r="D75" s="131">
        <f>SUMIF('XCT Master (90)'!A1:A556,$C75,'XCT Master (90)'!B1:B556)</f>
        <v>0</v>
      </c>
      <c r="E75" s="112"/>
      <c r="F75" s="112"/>
      <c r="G75" s="112"/>
    </row>
    <row r="76" spans="1:7" ht="15" customHeight="1" x14ac:dyDescent="0.25">
      <c r="A76" s="118"/>
      <c r="B76" s="109"/>
      <c r="C76" s="130">
        <f t="shared" si="2"/>
        <v>0</v>
      </c>
      <c r="D76" s="131">
        <f>SUMIF('XCT Master (90)'!A1:A556,$C76,'XCT Master (90)'!B1:B556)</f>
        <v>0</v>
      </c>
      <c r="E76" s="112"/>
      <c r="F76" s="112"/>
      <c r="G76" s="112"/>
    </row>
    <row r="77" spans="1:7" ht="15" customHeight="1" x14ac:dyDescent="0.25">
      <c r="A77" s="118"/>
      <c r="B77" s="109"/>
      <c r="C77" s="130">
        <f t="shared" si="2"/>
        <v>0</v>
      </c>
      <c r="D77" s="131">
        <f>SUMIF('XCT Master (90)'!A1:A556,$C77,'XCT Master (90)'!B1:B556)</f>
        <v>0</v>
      </c>
      <c r="E77" s="112"/>
      <c r="F77" s="112"/>
      <c r="G77" s="112"/>
    </row>
    <row r="78" spans="1:7" ht="15" customHeight="1" x14ac:dyDescent="0.25">
      <c r="A78" s="118"/>
      <c r="B78" s="109"/>
      <c r="C78" s="130">
        <f t="shared" si="2"/>
        <v>0</v>
      </c>
      <c r="D78" s="131">
        <f>SUMIF('XCT Master (90)'!A1:A556,$C78,'XCT Master (90)'!B1:B556)</f>
        <v>0</v>
      </c>
      <c r="E78" s="112"/>
      <c r="F78" s="112"/>
      <c r="G78" s="112"/>
    </row>
    <row r="79" spans="1:7" ht="15" customHeight="1" x14ac:dyDescent="0.25">
      <c r="A79" s="118"/>
      <c r="B79" s="109"/>
      <c r="C79" s="130">
        <f t="shared" si="2"/>
        <v>0</v>
      </c>
      <c r="D79" s="131">
        <f>SUMIF('XCT Master (90)'!A1:A556,$C79,'XCT Master (90)'!B1:B556)</f>
        <v>0</v>
      </c>
      <c r="E79" s="112"/>
      <c r="F79" s="112"/>
      <c r="G79" s="112"/>
    </row>
    <row r="80" spans="1:7" ht="15" customHeight="1" x14ac:dyDescent="0.25">
      <c r="A80" s="118"/>
      <c r="B80" s="109"/>
      <c r="C80" s="130">
        <f t="shared" si="2"/>
        <v>0</v>
      </c>
      <c r="D80" s="131">
        <f>SUMIF('XCT Master (90)'!A1:A556,$C80,'XCT Master (90)'!B1:B556)</f>
        <v>0</v>
      </c>
      <c r="E80" s="112"/>
      <c r="F80" s="112"/>
      <c r="G80" s="112"/>
    </row>
    <row r="81" spans="1:7" ht="15" customHeight="1" x14ac:dyDescent="0.25">
      <c r="A81" s="118"/>
      <c r="B81" s="109"/>
      <c r="C81" s="130">
        <f t="shared" si="2"/>
        <v>0</v>
      </c>
      <c r="D81" s="131">
        <f>SUMIF('XCT Master (90)'!A1:A556,$C81,'XCT Master (90)'!B1:B556)</f>
        <v>0</v>
      </c>
      <c r="E81" s="112"/>
      <c r="F81" s="112"/>
      <c r="G81" s="112"/>
    </row>
    <row r="82" spans="1:7" ht="15" customHeight="1" x14ac:dyDescent="0.25">
      <c r="A82" s="118"/>
      <c r="B82" s="109"/>
      <c r="C82" s="130">
        <f t="shared" si="2"/>
        <v>0</v>
      </c>
      <c r="D82" s="131">
        <f>SUMIF('XCT Master (90)'!A1:A556,$C82,'XCT Master (90)'!B1:B556)</f>
        <v>0</v>
      </c>
      <c r="E82" s="112"/>
      <c r="F82" s="112"/>
      <c r="G82" s="112"/>
    </row>
    <row r="83" spans="1:7" ht="15" customHeight="1" x14ac:dyDescent="0.25">
      <c r="A83" s="118"/>
      <c r="B83" s="109"/>
      <c r="C83" s="130">
        <f t="shared" si="2"/>
        <v>0</v>
      </c>
      <c r="D83" s="131">
        <f>SUMIF('XCT Master (90)'!A1:A556,$C83,'XCT Master (90)'!B1:B556)</f>
        <v>0</v>
      </c>
      <c r="E83" s="112"/>
      <c r="F83" s="112"/>
      <c r="G83" s="112"/>
    </row>
    <row r="84" spans="1:7" ht="15" customHeight="1" x14ac:dyDescent="0.25">
      <c r="A84" s="118"/>
      <c r="B84" s="109"/>
      <c r="C84" s="130">
        <f t="shared" si="2"/>
        <v>0</v>
      </c>
      <c r="D84" s="131">
        <f>SUMIF('XCT Master (90)'!A1:A556,$C84,'XCT Master (90)'!B1:B556)</f>
        <v>0</v>
      </c>
      <c r="E84" s="112"/>
      <c r="F84" s="112"/>
      <c r="G84" s="112"/>
    </row>
    <row r="85" spans="1:7" ht="15" customHeight="1" x14ac:dyDescent="0.25">
      <c r="A85" s="118"/>
      <c r="B85" s="109"/>
      <c r="C85" s="130">
        <f t="shared" si="2"/>
        <v>0</v>
      </c>
      <c r="D85" s="131">
        <f>SUMIF('XCT Master (90)'!A1:A556,$C85,'XCT Master (90)'!B1:B556)</f>
        <v>0</v>
      </c>
      <c r="E85" s="112"/>
      <c r="F85" s="112"/>
      <c r="G85" s="112"/>
    </row>
    <row r="86" spans="1:7" ht="15" customHeight="1" x14ac:dyDescent="0.25">
      <c r="A86" s="118"/>
      <c r="B86" s="109"/>
      <c r="C86" s="130">
        <f t="shared" si="2"/>
        <v>0</v>
      </c>
      <c r="D86" s="131">
        <f>SUMIF('XCT Master (90)'!A1:A556,$C86,'XCT Master (90)'!B1:B556)</f>
        <v>0</v>
      </c>
      <c r="E86" s="112"/>
      <c r="F86" s="112"/>
      <c r="G86" s="112"/>
    </row>
    <row r="87" spans="1:7" ht="15" customHeight="1" x14ac:dyDescent="0.25">
      <c r="A87" s="118"/>
      <c r="B87" s="109"/>
      <c r="C87" s="130">
        <f t="shared" si="2"/>
        <v>0</v>
      </c>
      <c r="D87" s="131">
        <f>SUMIF('XCT Master (90)'!A1:A556,$C87,'XCT Master (90)'!B1:B556)</f>
        <v>0</v>
      </c>
      <c r="E87" s="112"/>
      <c r="F87" s="112"/>
      <c r="G87" s="112"/>
    </row>
    <row r="88" spans="1:7" ht="15" customHeight="1" x14ac:dyDescent="0.25">
      <c r="A88" s="118"/>
      <c r="B88" s="109"/>
      <c r="C88" s="130">
        <f t="shared" si="2"/>
        <v>0</v>
      </c>
      <c r="D88" s="131">
        <f>SUMIF('XCT Master (90)'!A1:A556,$C88,'XCT Master (90)'!B1:B556)</f>
        <v>0</v>
      </c>
      <c r="E88" s="112"/>
      <c r="F88" s="112"/>
      <c r="G88" s="112"/>
    </row>
    <row r="89" spans="1:7" ht="15" customHeight="1" x14ac:dyDescent="0.25">
      <c r="A89" s="118"/>
      <c r="B89" s="109"/>
      <c r="C89" s="130">
        <f t="shared" si="2"/>
        <v>0</v>
      </c>
      <c r="D89" s="131">
        <f>SUMIF('XCT Master (90)'!A1:A556,$C89,'XCT Master (90)'!B1:B556)</f>
        <v>0</v>
      </c>
      <c r="E89" s="112"/>
      <c r="F89" s="112"/>
      <c r="G89" s="112"/>
    </row>
    <row r="90" spans="1:7" ht="15" customHeight="1" x14ac:dyDescent="0.25">
      <c r="A90" s="118"/>
      <c r="B90" s="109"/>
      <c r="C90" s="130">
        <f t="shared" si="2"/>
        <v>0</v>
      </c>
      <c r="D90" s="131">
        <f>SUMIF('XCT Master (90)'!A1:A556,$C90,'XCT Master (90)'!B1:B556)</f>
        <v>0</v>
      </c>
      <c r="E90" s="112"/>
      <c r="F90" s="112"/>
      <c r="G90" s="112"/>
    </row>
    <row r="91" spans="1:7" ht="15" customHeight="1" x14ac:dyDescent="0.25">
      <c r="A91" s="118"/>
      <c r="B91" s="109"/>
      <c r="C91" s="130">
        <f t="shared" si="2"/>
        <v>0</v>
      </c>
      <c r="D91" s="131">
        <f>SUMIF('XCT Master (90)'!A1:A556,$C91,'XCT Master (90)'!B1:B556)</f>
        <v>0</v>
      </c>
      <c r="E91" s="112"/>
      <c r="F91" s="112"/>
      <c r="G91" s="112"/>
    </row>
    <row r="92" spans="1:7" ht="15" customHeight="1" x14ac:dyDescent="0.25">
      <c r="A92" s="118"/>
      <c r="B92" s="109"/>
      <c r="C92" s="130">
        <f t="shared" si="2"/>
        <v>0</v>
      </c>
      <c r="D92" s="131">
        <f>SUMIF('XCT Master (90)'!A1:A556,$C92,'XCT Master (90)'!B1:B556)</f>
        <v>0</v>
      </c>
      <c r="E92" s="112"/>
      <c r="F92" s="112"/>
      <c r="G92" s="112"/>
    </row>
    <row r="93" spans="1:7" ht="15" customHeight="1" x14ac:dyDescent="0.25">
      <c r="A93" s="118"/>
      <c r="B93" s="109"/>
      <c r="C93" s="130">
        <f t="shared" si="2"/>
        <v>0</v>
      </c>
      <c r="D93" s="131">
        <f>SUMIF('XCT Master (90)'!A1:A556,$C93,'XCT Master (90)'!B1:B556)</f>
        <v>0</v>
      </c>
      <c r="E93" s="112"/>
      <c r="F93" s="112"/>
      <c r="G93" s="112"/>
    </row>
    <row r="94" spans="1:7" ht="15" customHeight="1" x14ac:dyDescent="0.25">
      <c r="A94" s="118"/>
      <c r="B94" s="109"/>
      <c r="C94" s="130">
        <f t="shared" si="2"/>
        <v>0</v>
      </c>
      <c r="D94" s="131">
        <f>SUMIF('XCT Master (90)'!A1:A556,$C94,'XCT Master (90)'!B1:B556)</f>
        <v>0</v>
      </c>
      <c r="E94" s="112"/>
      <c r="F94" s="112"/>
      <c r="G94" s="112"/>
    </row>
    <row r="95" spans="1:7" ht="15" customHeight="1" x14ac:dyDescent="0.25">
      <c r="A95" s="118"/>
      <c r="B95" s="109"/>
      <c r="C95" s="130">
        <f t="shared" si="2"/>
        <v>0</v>
      </c>
      <c r="D95" s="131">
        <f>SUMIF('XCT Master (90)'!A1:A556,$C95,'XCT Master (90)'!B1:B556)</f>
        <v>0</v>
      </c>
      <c r="E95" s="112"/>
      <c r="F95" s="112"/>
      <c r="G95" s="112"/>
    </row>
    <row r="96" spans="1:7" ht="15" customHeight="1" x14ac:dyDescent="0.25">
      <c r="A96" s="118"/>
      <c r="B96" s="109"/>
      <c r="C96" s="130">
        <f t="shared" si="2"/>
        <v>0</v>
      </c>
      <c r="D96" s="131">
        <f>SUMIF('XCT Master (90)'!A1:A556,$C96,'XCT Master (90)'!B1:B556)</f>
        <v>0</v>
      </c>
      <c r="E96" s="112"/>
      <c r="F96" s="112"/>
      <c r="G96" s="112"/>
    </row>
    <row r="97" spans="1:7" ht="15" customHeight="1" x14ac:dyDescent="0.25">
      <c r="A97" s="118"/>
      <c r="B97" s="109"/>
      <c r="C97" s="130">
        <f t="shared" si="2"/>
        <v>0</v>
      </c>
      <c r="D97" s="131">
        <f>SUMIF('XCT Master (90)'!A1:A556,$C97,'XCT Master (90)'!B1:B556)</f>
        <v>0</v>
      </c>
      <c r="E97" s="112"/>
      <c r="F97" s="112"/>
      <c r="G97" s="112"/>
    </row>
    <row r="98" spans="1:7" ht="15" customHeight="1" x14ac:dyDescent="0.25">
      <c r="A98" s="118"/>
      <c r="B98" s="109"/>
      <c r="C98" s="130">
        <f t="shared" ref="C98:C100" si="3">(ROUNDDOWN(B98,0)*60)+((B98-ROUNDDOWN(B98,0))*100)</f>
        <v>0</v>
      </c>
      <c r="D98" s="131">
        <f>SUMIF('XCT Master (90)'!A1:A556,$C98,'XCT Master (90)'!B1:B556)</f>
        <v>0</v>
      </c>
      <c r="E98" s="112"/>
      <c r="F98" s="112"/>
      <c r="G98" s="112"/>
    </row>
    <row r="99" spans="1:7" ht="15" customHeight="1" x14ac:dyDescent="0.25">
      <c r="A99" s="118"/>
      <c r="B99" s="109"/>
      <c r="C99" s="130">
        <f t="shared" si="3"/>
        <v>0</v>
      </c>
      <c r="D99" s="131">
        <f>SUMIF('XCT Master (90)'!A1:A556,$C99,'XCT Master (90)'!B1:B556)</f>
        <v>0</v>
      </c>
      <c r="E99" s="112"/>
      <c r="F99" s="112"/>
      <c r="G99" s="112"/>
    </row>
    <row r="100" spans="1:7" ht="15" customHeight="1" x14ac:dyDescent="0.25">
      <c r="A100" s="123"/>
      <c r="B100" s="116"/>
      <c r="C100" s="130">
        <f t="shared" si="3"/>
        <v>0</v>
      </c>
      <c r="D100" s="131">
        <f>SUMIF('XCT Master (90)'!A1:A556,$C100,'XCT Master (90)'!B1:B556)</f>
        <v>0</v>
      </c>
      <c r="E100" s="112"/>
      <c r="F100" s="112"/>
      <c r="G100" s="112"/>
    </row>
  </sheetData>
  <pageMargins left="0.7" right="0.7" top="0.75" bottom="0.75" header="0.3" footer="0.3"/>
  <pageSetup orientation="portrait"/>
  <headerFooter>
    <oddFooter>&amp;C&amp;"Helvetica Neue,Regular"&amp;12&amp;K000000&amp;P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6"/>
  <sheetViews>
    <sheetView showGridLines="0" workbookViewId="0"/>
  </sheetViews>
  <sheetFormatPr defaultColWidth="9.140625" defaultRowHeight="15" customHeight="1" x14ac:dyDescent="0.25"/>
  <cols>
    <col min="1" max="2" width="9.42578125" style="168" customWidth="1"/>
    <col min="3" max="3" width="2.7109375" style="168" customWidth="1"/>
    <col min="4" max="5" width="9.42578125" style="168" customWidth="1"/>
    <col min="6" max="6" width="2.7109375" style="168" customWidth="1"/>
    <col min="7" max="8" width="9.42578125" style="168" customWidth="1"/>
    <col min="9" max="9" width="2.7109375" style="168" customWidth="1"/>
    <col min="10" max="11" width="9.42578125" style="168" customWidth="1"/>
    <col min="12" max="256" width="9.140625" style="168" customWidth="1"/>
  </cols>
  <sheetData>
    <row r="1" spans="1:14" ht="21" customHeight="1" x14ac:dyDescent="0.3">
      <c r="A1" s="146" t="s">
        <v>614</v>
      </c>
      <c r="B1" s="11"/>
      <c r="C1" s="11"/>
      <c r="D1" s="11"/>
      <c r="E1" s="11"/>
      <c r="F1" s="151"/>
      <c r="G1" s="169" t="s">
        <v>615</v>
      </c>
      <c r="H1" s="170"/>
      <c r="I1" s="170"/>
      <c r="J1" s="171">
        <f>ROUNDDOWN('XCT (80)'!$G$1,0)</f>
        <v>4</v>
      </c>
      <c r="K1" s="172">
        <f>('XCT (80)'!$G$1-ROUNDDOWN('XCT (80)'!$G$1,0))*100</f>
        <v>25.999999999999979</v>
      </c>
      <c r="L1" s="156"/>
      <c r="M1" s="11"/>
      <c r="N1" s="11"/>
    </row>
    <row r="2" spans="1:14" ht="15" customHeight="1" x14ac:dyDescent="0.25">
      <c r="A2" s="11"/>
      <c r="B2" s="11"/>
      <c r="C2" s="11"/>
      <c r="D2" s="11"/>
      <c r="E2" s="11"/>
      <c r="F2" s="11"/>
      <c r="G2" s="158"/>
      <c r="H2" s="158"/>
      <c r="I2" s="158"/>
      <c r="J2" s="158"/>
      <c r="K2" s="158"/>
      <c r="L2" s="11"/>
      <c r="M2" s="11"/>
      <c r="N2" s="11"/>
    </row>
    <row r="3" spans="1:14" ht="15" customHeight="1" x14ac:dyDescent="0.25">
      <c r="A3" s="13">
        <f t="shared" ref="A3:A34" si="0">A4-1</f>
        <v>151</v>
      </c>
      <c r="B3" s="173">
        <f t="shared" ref="B3:B34" si="1">B4-0.4</f>
        <v>-39.999999999999929</v>
      </c>
      <c r="C3" s="11"/>
      <c r="D3" s="11"/>
      <c r="E3" s="11"/>
      <c r="F3" s="11"/>
      <c r="G3" s="11"/>
      <c r="H3" s="11"/>
      <c r="I3" s="11"/>
      <c r="J3" s="11"/>
      <c r="K3" s="11"/>
      <c r="L3" s="11"/>
      <c r="M3" s="11"/>
      <c r="N3" s="11"/>
    </row>
    <row r="4" spans="1:14" ht="15" customHeight="1" x14ac:dyDescent="0.25">
      <c r="A4" s="13">
        <f t="shared" si="0"/>
        <v>152</v>
      </c>
      <c r="B4" s="173">
        <f t="shared" si="1"/>
        <v>-39.59999999999993</v>
      </c>
      <c r="C4" s="11"/>
      <c r="D4" s="11"/>
      <c r="E4" s="11"/>
      <c r="F4" s="11"/>
      <c r="G4" s="11"/>
      <c r="H4" s="11"/>
      <c r="I4" s="11"/>
      <c r="J4" s="11"/>
      <c r="K4" s="11"/>
      <c r="L4" s="11"/>
      <c r="M4" s="11"/>
      <c r="N4" s="11"/>
    </row>
    <row r="5" spans="1:14" ht="15" customHeight="1" x14ac:dyDescent="0.25">
      <c r="A5" s="13">
        <f t="shared" si="0"/>
        <v>153</v>
      </c>
      <c r="B5" s="173">
        <f t="shared" si="1"/>
        <v>-39.199999999999932</v>
      </c>
      <c r="C5" s="11"/>
      <c r="D5" s="11"/>
      <c r="E5" s="11"/>
      <c r="F5" s="11"/>
      <c r="G5" s="11"/>
      <c r="H5" s="11"/>
      <c r="I5" s="11"/>
      <c r="J5" s="11"/>
      <c r="K5" s="11"/>
      <c r="L5" s="11"/>
      <c r="M5" s="11"/>
      <c r="N5" s="11"/>
    </row>
    <row r="6" spans="1:14" ht="15" customHeight="1" x14ac:dyDescent="0.25">
      <c r="A6" s="13">
        <f t="shared" si="0"/>
        <v>154</v>
      </c>
      <c r="B6" s="173">
        <f t="shared" si="1"/>
        <v>-38.799999999999933</v>
      </c>
      <c r="C6" s="11"/>
      <c r="D6" s="11"/>
      <c r="E6" s="11"/>
      <c r="F6" s="11"/>
      <c r="G6" s="11"/>
      <c r="H6" s="11"/>
      <c r="I6" s="11"/>
      <c r="J6" s="11"/>
      <c r="K6" s="11"/>
      <c r="L6" s="11"/>
      <c r="M6" s="11"/>
      <c r="N6" s="11"/>
    </row>
    <row r="7" spans="1:14" ht="15" customHeight="1" x14ac:dyDescent="0.25">
      <c r="A7" s="13">
        <f t="shared" si="0"/>
        <v>155</v>
      </c>
      <c r="B7" s="173">
        <f t="shared" si="1"/>
        <v>-38.399999999999935</v>
      </c>
      <c r="C7" s="11"/>
      <c r="D7" s="11"/>
      <c r="E7" s="11"/>
      <c r="F7" s="11"/>
      <c r="G7" s="11"/>
      <c r="H7" s="11"/>
      <c r="I7" s="11"/>
      <c r="J7" s="11"/>
      <c r="K7" s="11"/>
      <c r="L7" s="11"/>
      <c r="M7" s="11"/>
      <c r="N7" s="11"/>
    </row>
    <row r="8" spans="1:14" ht="15" customHeight="1" x14ac:dyDescent="0.25">
      <c r="A8" s="13">
        <f t="shared" si="0"/>
        <v>156</v>
      </c>
      <c r="B8" s="173">
        <f t="shared" si="1"/>
        <v>-37.999999999999936</v>
      </c>
      <c r="C8" s="11"/>
      <c r="D8" s="11"/>
      <c r="E8" s="11"/>
      <c r="F8" s="11"/>
      <c r="G8" s="11"/>
      <c r="H8" s="11"/>
      <c r="I8" s="11"/>
      <c r="J8" s="11"/>
      <c r="K8" s="11"/>
      <c r="L8" s="11"/>
      <c r="M8" s="11"/>
      <c r="N8" s="11"/>
    </row>
    <row r="9" spans="1:14" ht="15" customHeight="1" x14ac:dyDescent="0.25">
      <c r="A9" s="13">
        <f t="shared" si="0"/>
        <v>157</v>
      </c>
      <c r="B9" s="173">
        <f t="shared" si="1"/>
        <v>-37.599999999999937</v>
      </c>
      <c r="C9" s="11"/>
      <c r="D9" s="11"/>
      <c r="E9" s="11"/>
      <c r="F9" s="11"/>
      <c r="G9" s="11"/>
      <c r="H9" s="11"/>
      <c r="I9" s="11"/>
      <c r="J9" s="11"/>
      <c r="K9" s="11"/>
      <c r="L9" s="11"/>
      <c r="M9" s="11"/>
      <c r="N9" s="11"/>
    </row>
    <row r="10" spans="1:14" ht="15" customHeight="1" x14ac:dyDescent="0.25">
      <c r="A10" s="13">
        <f t="shared" si="0"/>
        <v>158</v>
      </c>
      <c r="B10" s="173">
        <f t="shared" si="1"/>
        <v>-37.199999999999939</v>
      </c>
      <c r="C10" s="11"/>
      <c r="D10" s="11"/>
      <c r="E10" s="11"/>
      <c r="F10" s="11"/>
      <c r="G10" s="11"/>
      <c r="H10" s="11"/>
      <c r="I10" s="11"/>
      <c r="J10" s="11"/>
      <c r="K10" s="11"/>
      <c r="L10" s="11"/>
      <c r="M10" s="11"/>
      <c r="N10" s="11"/>
    </row>
    <row r="11" spans="1:14" ht="15" customHeight="1" x14ac:dyDescent="0.25">
      <c r="A11" s="13">
        <f t="shared" si="0"/>
        <v>159</v>
      </c>
      <c r="B11" s="173">
        <f t="shared" si="1"/>
        <v>-36.79999999999994</v>
      </c>
      <c r="C11" s="11"/>
      <c r="D11" s="11"/>
      <c r="E11" s="11"/>
      <c r="F11" s="11"/>
      <c r="G11" s="11"/>
      <c r="H11" s="11"/>
      <c r="I11" s="11"/>
      <c r="J11" s="11"/>
      <c r="K11" s="11"/>
      <c r="L11" s="11"/>
      <c r="M11" s="11"/>
      <c r="N11" s="11"/>
    </row>
    <row r="12" spans="1:14" ht="15" customHeight="1" x14ac:dyDescent="0.25">
      <c r="A12" s="13">
        <f t="shared" si="0"/>
        <v>160</v>
      </c>
      <c r="B12" s="173">
        <f t="shared" si="1"/>
        <v>-36.399999999999942</v>
      </c>
      <c r="C12" s="11"/>
      <c r="D12" s="11"/>
      <c r="E12" s="11"/>
      <c r="F12" s="11"/>
      <c r="G12" s="11"/>
      <c r="H12" s="11"/>
      <c r="I12" s="11"/>
      <c r="J12" s="11"/>
      <c r="K12" s="11"/>
      <c r="L12" s="11"/>
      <c r="M12" s="11"/>
      <c r="N12" s="11"/>
    </row>
    <row r="13" spans="1:14" ht="15" customHeight="1" x14ac:dyDescent="0.25">
      <c r="A13" s="13">
        <f t="shared" si="0"/>
        <v>161</v>
      </c>
      <c r="B13" s="173">
        <f t="shared" si="1"/>
        <v>-35.999999999999943</v>
      </c>
      <c r="C13" s="11"/>
      <c r="D13" s="11"/>
      <c r="E13" s="11"/>
      <c r="F13" s="11"/>
      <c r="G13" s="11"/>
      <c r="H13" s="11"/>
      <c r="I13" s="11"/>
      <c r="J13" s="11"/>
      <c r="K13" s="11"/>
      <c r="L13" s="11"/>
      <c r="M13" s="11"/>
      <c r="N13" s="11"/>
    </row>
    <row r="14" spans="1:14" ht="15" customHeight="1" x14ac:dyDescent="0.25">
      <c r="A14" s="13">
        <f t="shared" si="0"/>
        <v>162</v>
      </c>
      <c r="B14" s="173">
        <f t="shared" si="1"/>
        <v>-35.599999999999945</v>
      </c>
      <c r="C14" s="11"/>
      <c r="D14" s="11"/>
      <c r="E14" s="11"/>
      <c r="F14" s="11"/>
      <c r="G14" s="11"/>
      <c r="H14" s="11"/>
      <c r="I14" s="11"/>
      <c r="J14" s="11"/>
      <c r="K14" s="11"/>
      <c r="L14" s="11"/>
      <c r="M14" s="11"/>
      <c r="N14" s="11"/>
    </row>
    <row r="15" spans="1:14" ht="15" customHeight="1" x14ac:dyDescent="0.25">
      <c r="A15" s="13">
        <f t="shared" si="0"/>
        <v>163</v>
      </c>
      <c r="B15" s="173">
        <f t="shared" si="1"/>
        <v>-35.199999999999946</v>
      </c>
      <c r="C15" s="11"/>
      <c r="D15" s="11"/>
      <c r="E15" s="11"/>
      <c r="F15" s="11"/>
      <c r="G15" s="11"/>
      <c r="H15" s="11"/>
      <c r="I15" s="11"/>
      <c r="J15" s="11"/>
      <c r="K15" s="11"/>
      <c r="L15" s="11"/>
      <c r="M15" s="11"/>
      <c r="N15" s="11"/>
    </row>
    <row r="16" spans="1:14" ht="15" customHeight="1" x14ac:dyDescent="0.25">
      <c r="A16" s="13">
        <f t="shared" si="0"/>
        <v>164</v>
      </c>
      <c r="B16" s="173">
        <f t="shared" si="1"/>
        <v>-34.799999999999947</v>
      </c>
      <c r="C16" s="11"/>
      <c r="D16" s="11"/>
      <c r="E16" s="11"/>
      <c r="F16" s="11"/>
      <c r="G16" s="11"/>
      <c r="H16" s="11"/>
      <c r="I16" s="11"/>
      <c r="J16" s="11"/>
      <c r="K16" s="11"/>
      <c r="L16" s="11"/>
      <c r="M16" s="11"/>
      <c r="N16" s="11"/>
    </row>
    <row r="17" spans="1:14" ht="15" customHeight="1" x14ac:dyDescent="0.25">
      <c r="A17" s="13">
        <f t="shared" si="0"/>
        <v>165</v>
      </c>
      <c r="B17" s="173">
        <f t="shared" si="1"/>
        <v>-34.399999999999949</v>
      </c>
      <c r="C17" s="11"/>
      <c r="D17" s="11"/>
      <c r="E17" s="11"/>
      <c r="F17" s="11"/>
      <c r="G17" s="11"/>
      <c r="H17" s="11"/>
      <c r="I17" s="11"/>
      <c r="J17" s="11"/>
      <c r="K17" s="11"/>
      <c r="L17" s="11"/>
      <c r="M17" s="11"/>
      <c r="N17" s="11"/>
    </row>
    <row r="18" spans="1:14" ht="15" customHeight="1" x14ac:dyDescent="0.25">
      <c r="A18" s="13">
        <f t="shared" si="0"/>
        <v>166</v>
      </c>
      <c r="B18" s="173">
        <f t="shared" si="1"/>
        <v>-33.99999999999995</v>
      </c>
      <c r="C18" s="11"/>
      <c r="D18" s="11"/>
      <c r="E18" s="11"/>
      <c r="F18" s="11"/>
      <c r="G18" s="11"/>
      <c r="H18" s="11"/>
      <c r="I18" s="11"/>
      <c r="J18" s="11"/>
      <c r="K18" s="11"/>
      <c r="L18" s="11"/>
      <c r="M18" s="11"/>
      <c r="N18" s="11"/>
    </row>
    <row r="19" spans="1:14" ht="15" customHeight="1" x14ac:dyDescent="0.25">
      <c r="A19" s="13">
        <f t="shared" si="0"/>
        <v>167</v>
      </c>
      <c r="B19" s="173">
        <f t="shared" si="1"/>
        <v>-33.599999999999952</v>
      </c>
      <c r="C19" s="11"/>
      <c r="D19" s="11"/>
      <c r="E19" s="11"/>
      <c r="F19" s="11"/>
      <c r="G19" s="11"/>
      <c r="H19" s="11"/>
      <c r="I19" s="11"/>
      <c r="J19" s="11"/>
      <c r="K19" s="11"/>
      <c r="L19" s="11"/>
      <c r="M19" s="11"/>
      <c r="N19" s="11"/>
    </row>
    <row r="20" spans="1:14" ht="15" customHeight="1" x14ac:dyDescent="0.25">
      <c r="A20" s="13">
        <f t="shared" si="0"/>
        <v>168</v>
      </c>
      <c r="B20" s="173">
        <f t="shared" si="1"/>
        <v>-33.199999999999953</v>
      </c>
      <c r="C20" s="11"/>
      <c r="D20" s="11"/>
      <c r="E20" s="11"/>
      <c r="F20" s="11"/>
      <c r="G20" s="11"/>
      <c r="H20" s="11"/>
      <c r="I20" s="11"/>
      <c r="J20" s="11"/>
      <c r="K20" s="11"/>
      <c r="L20" s="11"/>
      <c r="M20" s="11"/>
      <c r="N20" s="11"/>
    </row>
    <row r="21" spans="1:14" ht="15" customHeight="1" x14ac:dyDescent="0.25">
      <c r="A21" s="13">
        <f t="shared" si="0"/>
        <v>169</v>
      </c>
      <c r="B21" s="173">
        <f t="shared" si="1"/>
        <v>-32.799999999999955</v>
      </c>
      <c r="C21" s="11"/>
      <c r="D21" s="11"/>
      <c r="E21" s="11"/>
      <c r="F21" s="11"/>
      <c r="G21" s="11"/>
      <c r="H21" s="11"/>
      <c r="I21" s="11"/>
      <c r="J21" s="11"/>
      <c r="K21" s="11"/>
      <c r="L21" s="11"/>
      <c r="M21" s="11"/>
      <c r="N21" s="11"/>
    </row>
    <row r="22" spans="1:14" ht="15" customHeight="1" x14ac:dyDescent="0.25">
      <c r="A22" s="13">
        <f t="shared" si="0"/>
        <v>170</v>
      </c>
      <c r="B22" s="173">
        <f t="shared" si="1"/>
        <v>-32.399999999999956</v>
      </c>
      <c r="C22" s="11"/>
      <c r="D22" s="11"/>
      <c r="E22" s="11"/>
      <c r="F22" s="11"/>
      <c r="G22" s="11"/>
      <c r="H22" s="11"/>
      <c r="I22" s="11"/>
      <c r="J22" s="11"/>
      <c r="K22" s="11"/>
      <c r="L22" s="11"/>
      <c r="M22" s="11"/>
      <c r="N22" s="11"/>
    </row>
    <row r="23" spans="1:14" ht="15" customHeight="1" x14ac:dyDescent="0.25">
      <c r="A23" s="13">
        <f t="shared" si="0"/>
        <v>171</v>
      </c>
      <c r="B23" s="173">
        <f t="shared" si="1"/>
        <v>-31.999999999999957</v>
      </c>
      <c r="C23" s="11"/>
      <c r="D23" s="11"/>
      <c r="E23" s="11"/>
      <c r="F23" s="11"/>
      <c r="G23" s="11"/>
      <c r="H23" s="11"/>
      <c r="I23" s="11"/>
      <c r="J23" s="11"/>
      <c r="K23" s="11"/>
      <c r="L23" s="11"/>
      <c r="M23" s="11"/>
      <c r="N23" s="11"/>
    </row>
    <row r="24" spans="1:14" ht="15" customHeight="1" x14ac:dyDescent="0.25">
      <c r="A24" s="13">
        <f t="shared" si="0"/>
        <v>172</v>
      </c>
      <c r="B24" s="173">
        <f t="shared" si="1"/>
        <v>-31.599999999999959</v>
      </c>
      <c r="C24" s="11"/>
      <c r="D24" s="11"/>
      <c r="E24" s="11"/>
      <c r="F24" s="11"/>
      <c r="G24" s="11"/>
      <c r="H24" s="11"/>
      <c r="I24" s="11"/>
      <c r="J24" s="11"/>
      <c r="K24" s="11"/>
      <c r="L24" s="11"/>
      <c r="M24" s="11"/>
      <c r="N24" s="11"/>
    </row>
    <row r="25" spans="1:14" ht="15" customHeight="1" x14ac:dyDescent="0.25">
      <c r="A25" s="13">
        <f t="shared" si="0"/>
        <v>173</v>
      </c>
      <c r="B25" s="173">
        <f t="shared" si="1"/>
        <v>-31.19999999999996</v>
      </c>
      <c r="C25" s="11"/>
      <c r="D25" s="11"/>
      <c r="E25" s="11"/>
      <c r="F25" s="11"/>
      <c r="G25" s="11"/>
      <c r="H25" s="11"/>
      <c r="I25" s="11"/>
      <c r="J25" s="11"/>
      <c r="K25" s="11"/>
      <c r="L25" s="11"/>
      <c r="M25" s="11"/>
      <c r="N25" s="11"/>
    </row>
    <row r="26" spans="1:14" ht="15" customHeight="1" x14ac:dyDescent="0.25">
      <c r="A26" s="13">
        <f t="shared" si="0"/>
        <v>174</v>
      </c>
      <c r="B26" s="173">
        <f t="shared" si="1"/>
        <v>-30.799999999999962</v>
      </c>
      <c r="C26" s="11"/>
      <c r="D26" s="11"/>
      <c r="E26" s="11"/>
      <c r="F26" s="11"/>
      <c r="G26" s="11"/>
      <c r="H26" s="11"/>
      <c r="I26" s="11"/>
      <c r="J26" s="11"/>
      <c r="K26" s="11"/>
      <c r="L26" s="11"/>
      <c r="M26" s="11"/>
      <c r="N26" s="11"/>
    </row>
    <row r="27" spans="1:14" ht="15" customHeight="1" x14ac:dyDescent="0.25">
      <c r="A27" s="13">
        <f t="shared" si="0"/>
        <v>175</v>
      </c>
      <c r="B27" s="173">
        <f t="shared" si="1"/>
        <v>-30.399999999999963</v>
      </c>
      <c r="C27" s="11"/>
      <c r="D27" s="11"/>
      <c r="E27" s="11"/>
      <c r="F27" s="11"/>
      <c r="G27" s="11"/>
      <c r="H27" s="11"/>
      <c r="I27" s="11"/>
      <c r="J27" s="11"/>
      <c r="K27" s="11"/>
      <c r="L27" s="11"/>
      <c r="M27" s="11"/>
      <c r="N27" s="11"/>
    </row>
    <row r="28" spans="1:14" ht="15" customHeight="1" x14ac:dyDescent="0.25">
      <c r="A28" s="13">
        <f t="shared" si="0"/>
        <v>176</v>
      </c>
      <c r="B28" s="173">
        <f t="shared" si="1"/>
        <v>-29.999999999999964</v>
      </c>
      <c r="C28" s="11"/>
      <c r="D28" s="11"/>
      <c r="E28" s="11"/>
      <c r="F28" s="11"/>
      <c r="G28" s="11"/>
      <c r="H28" s="11"/>
      <c r="I28" s="11"/>
      <c r="J28" s="11"/>
      <c r="K28" s="11"/>
      <c r="L28" s="11"/>
      <c r="M28" s="11"/>
      <c r="N28" s="11"/>
    </row>
    <row r="29" spans="1:14" ht="15" customHeight="1" x14ac:dyDescent="0.25">
      <c r="A29" s="13">
        <f t="shared" si="0"/>
        <v>177</v>
      </c>
      <c r="B29" s="173">
        <f t="shared" si="1"/>
        <v>-29.599999999999966</v>
      </c>
      <c r="C29" s="11"/>
      <c r="D29" s="11"/>
      <c r="E29" s="11"/>
      <c r="F29" s="11"/>
      <c r="G29" s="11"/>
      <c r="H29" s="11"/>
      <c r="I29" s="11"/>
      <c r="J29" s="11"/>
      <c r="K29" s="11"/>
      <c r="L29" s="11"/>
      <c r="M29" s="11"/>
      <c r="N29" s="11"/>
    </row>
    <row r="30" spans="1:14" ht="15" customHeight="1" x14ac:dyDescent="0.25">
      <c r="A30" s="13">
        <f t="shared" si="0"/>
        <v>178</v>
      </c>
      <c r="B30" s="173">
        <f t="shared" si="1"/>
        <v>-29.199999999999967</v>
      </c>
      <c r="C30" s="11"/>
      <c r="D30" s="11"/>
      <c r="E30" s="11"/>
      <c r="F30" s="11"/>
      <c r="G30" s="11"/>
      <c r="H30" s="11"/>
      <c r="I30" s="11"/>
      <c r="J30" s="11"/>
      <c r="K30" s="11"/>
      <c r="L30" s="11"/>
      <c r="M30" s="11"/>
      <c r="N30" s="11"/>
    </row>
    <row r="31" spans="1:14" ht="15" customHeight="1" x14ac:dyDescent="0.25">
      <c r="A31" s="13">
        <f t="shared" si="0"/>
        <v>179</v>
      </c>
      <c r="B31" s="173">
        <f t="shared" si="1"/>
        <v>-28.799999999999969</v>
      </c>
      <c r="C31" s="11"/>
      <c r="D31" s="11"/>
      <c r="E31" s="11"/>
      <c r="F31" s="11"/>
      <c r="G31" s="11"/>
      <c r="H31" s="11"/>
      <c r="I31" s="11"/>
      <c r="J31" s="11"/>
      <c r="K31" s="11"/>
      <c r="L31" s="11"/>
      <c r="M31" s="11"/>
      <c r="N31" s="11"/>
    </row>
    <row r="32" spans="1:14" ht="15" customHeight="1" x14ac:dyDescent="0.25">
      <c r="A32" s="13">
        <f t="shared" si="0"/>
        <v>180</v>
      </c>
      <c r="B32" s="173">
        <f t="shared" si="1"/>
        <v>-28.39999999999997</v>
      </c>
      <c r="C32" s="11"/>
      <c r="D32" s="11"/>
      <c r="E32" s="11"/>
      <c r="F32" s="11"/>
      <c r="G32" s="11"/>
      <c r="H32" s="11"/>
      <c r="I32" s="11"/>
      <c r="J32" s="11"/>
      <c r="K32" s="11"/>
      <c r="L32" s="11"/>
      <c r="M32" s="11"/>
      <c r="N32" s="11"/>
    </row>
    <row r="33" spans="1:14" ht="15" customHeight="1" x14ac:dyDescent="0.25">
      <c r="A33" s="13">
        <f t="shared" si="0"/>
        <v>181</v>
      </c>
      <c r="B33" s="173">
        <f t="shared" si="1"/>
        <v>-27.999999999999972</v>
      </c>
      <c r="C33" s="11"/>
      <c r="D33" s="11"/>
      <c r="E33" s="11"/>
      <c r="F33" s="11"/>
      <c r="G33" s="11"/>
      <c r="H33" s="11"/>
      <c r="I33" s="11"/>
      <c r="J33" s="11"/>
      <c r="K33" s="11"/>
      <c r="L33" s="11"/>
      <c r="M33" s="11"/>
      <c r="N33" s="11"/>
    </row>
    <row r="34" spans="1:14" ht="15" customHeight="1" x14ac:dyDescent="0.25">
      <c r="A34" s="13">
        <f t="shared" si="0"/>
        <v>182</v>
      </c>
      <c r="B34" s="173">
        <f t="shared" si="1"/>
        <v>-27.599999999999973</v>
      </c>
      <c r="C34" s="11"/>
      <c r="D34" s="11"/>
      <c r="E34" s="11"/>
      <c r="F34" s="11"/>
      <c r="G34" s="11"/>
      <c r="H34" s="11"/>
      <c r="I34" s="11"/>
      <c r="J34" s="11"/>
      <c r="K34" s="11"/>
      <c r="L34" s="11"/>
      <c r="M34" s="11"/>
      <c r="N34" s="11"/>
    </row>
    <row r="35" spans="1:14" ht="15" customHeight="1" x14ac:dyDescent="0.25">
      <c r="A35" s="13">
        <f t="shared" ref="A35:A66" si="2">A36-1</f>
        <v>183</v>
      </c>
      <c r="B35" s="173">
        <f t="shared" ref="B35:B52" si="3">B36-0.4</f>
        <v>-27.199999999999974</v>
      </c>
      <c r="C35" s="11"/>
      <c r="D35" s="11"/>
      <c r="E35" s="11"/>
      <c r="F35" s="11"/>
      <c r="G35" s="11"/>
      <c r="H35" s="11"/>
      <c r="I35" s="11"/>
      <c r="J35" s="11"/>
      <c r="K35" s="11"/>
      <c r="L35" s="11"/>
      <c r="M35" s="11"/>
      <c r="N35" s="11"/>
    </row>
    <row r="36" spans="1:14" ht="15" customHeight="1" x14ac:dyDescent="0.25">
      <c r="A36" s="13">
        <f t="shared" si="2"/>
        <v>184</v>
      </c>
      <c r="B36" s="173">
        <f t="shared" si="3"/>
        <v>-26.799999999999976</v>
      </c>
      <c r="C36" s="11"/>
      <c r="D36" s="11"/>
      <c r="E36" s="11"/>
      <c r="F36" s="11"/>
      <c r="G36" s="11"/>
      <c r="H36" s="11"/>
      <c r="I36" s="11"/>
      <c r="J36" s="11"/>
      <c r="K36" s="11"/>
      <c r="L36" s="11"/>
      <c r="M36" s="11"/>
      <c r="N36" s="11"/>
    </row>
    <row r="37" spans="1:14" ht="15" customHeight="1" x14ac:dyDescent="0.25">
      <c r="A37" s="13">
        <f t="shared" si="2"/>
        <v>185</v>
      </c>
      <c r="B37" s="173">
        <f t="shared" si="3"/>
        <v>-26.399999999999977</v>
      </c>
      <c r="C37" s="11"/>
      <c r="D37" s="11"/>
      <c r="E37" s="11"/>
      <c r="F37" s="11"/>
      <c r="G37" s="11"/>
      <c r="H37" s="11"/>
      <c r="I37" s="11"/>
      <c r="J37" s="11"/>
      <c r="K37" s="11"/>
      <c r="L37" s="11"/>
      <c r="M37" s="11"/>
      <c r="N37" s="11"/>
    </row>
    <row r="38" spans="1:14" ht="15" customHeight="1" x14ac:dyDescent="0.25">
      <c r="A38" s="13">
        <f t="shared" si="2"/>
        <v>186</v>
      </c>
      <c r="B38" s="173">
        <f t="shared" si="3"/>
        <v>-25.999999999999979</v>
      </c>
      <c r="C38" s="11"/>
      <c r="D38" s="11"/>
      <c r="E38" s="11"/>
      <c r="F38" s="11"/>
      <c r="G38" s="11"/>
      <c r="H38" s="11"/>
      <c r="I38" s="11"/>
      <c r="J38" s="11"/>
      <c r="K38" s="11"/>
      <c r="L38" s="11"/>
      <c r="M38" s="11"/>
      <c r="N38" s="11"/>
    </row>
    <row r="39" spans="1:14" ht="15" customHeight="1" x14ac:dyDescent="0.25">
      <c r="A39" s="13">
        <f t="shared" si="2"/>
        <v>187</v>
      </c>
      <c r="B39" s="173">
        <f t="shared" si="3"/>
        <v>-25.59999999999998</v>
      </c>
      <c r="C39" s="11"/>
      <c r="D39" s="11"/>
      <c r="E39" s="11"/>
      <c r="F39" s="11"/>
      <c r="G39" s="11"/>
      <c r="H39" s="11"/>
      <c r="I39" s="11"/>
      <c r="J39" s="11"/>
      <c r="K39" s="11"/>
      <c r="L39" s="11"/>
      <c r="M39" s="11"/>
      <c r="N39" s="11"/>
    </row>
    <row r="40" spans="1:14" ht="15" customHeight="1" x14ac:dyDescent="0.25">
      <c r="A40" s="13">
        <f t="shared" si="2"/>
        <v>188</v>
      </c>
      <c r="B40" s="173">
        <f t="shared" si="3"/>
        <v>-25.199999999999982</v>
      </c>
      <c r="C40" s="11"/>
      <c r="D40" s="11"/>
      <c r="E40" s="11"/>
      <c r="F40" s="11"/>
      <c r="G40" s="11"/>
      <c r="H40" s="11"/>
      <c r="I40" s="11"/>
      <c r="J40" s="11"/>
      <c r="K40" s="11"/>
      <c r="L40" s="11"/>
      <c r="M40" s="11"/>
      <c r="N40" s="11"/>
    </row>
    <row r="41" spans="1:14" ht="15" customHeight="1" x14ac:dyDescent="0.25">
      <c r="A41" s="13">
        <f t="shared" si="2"/>
        <v>189</v>
      </c>
      <c r="B41" s="173">
        <f t="shared" si="3"/>
        <v>-24.799999999999983</v>
      </c>
      <c r="C41" s="11"/>
      <c r="D41" s="11"/>
      <c r="E41" s="11"/>
      <c r="F41" s="11"/>
      <c r="G41" s="11"/>
      <c r="H41" s="11"/>
      <c r="I41" s="11"/>
      <c r="J41" s="11"/>
      <c r="K41" s="11"/>
      <c r="L41" s="11"/>
      <c r="M41" s="11"/>
      <c r="N41" s="11"/>
    </row>
    <row r="42" spans="1:14" ht="15" customHeight="1" x14ac:dyDescent="0.25">
      <c r="A42" s="13">
        <f t="shared" si="2"/>
        <v>190</v>
      </c>
      <c r="B42" s="173">
        <f t="shared" si="3"/>
        <v>-24.399999999999984</v>
      </c>
      <c r="C42" s="11"/>
      <c r="D42" s="11"/>
      <c r="E42" s="11"/>
      <c r="F42" s="11"/>
      <c r="G42" s="11"/>
      <c r="H42" s="11"/>
      <c r="I42" s="11"/>
      <c r="J42" s="11"/>
      <c r="K42" s="11"/>
      <c r="L42" s="11"/>
      <c r="M42" s="11"/>
      <c r="N42" s="11"/>
    </row>
    <row r="43" spans="1:14" ht="15" customHeight="1" x14ac:dyDescent="0.25">
      <c r="A43" s="13">
        <f t="shared" si="2"/>
        <v>191</v>
      </c>
      <c r="B43" s="173">
        <f t="shared" si="3"/>
        <v>-23.999999999999986</v>
      </c>
      <c r="C43" s="11"/>
      <c r="D43" s="11"/>
      <c r="E43" s="11"/>
      <c r="F43" s="11"/>
      <c r="G43" s="11"/>
      <c r="H43" s="11"/>
      <c r="I43" s="11"/>
      <c r="J43" s="11"/>
      <c r="K43" s="11"/>
      <c r="L43" s="11"/>
      <c r="M43" s="11"/>
      <c r="N43" s="11"/>
    </row>
    <row r="44" spans="1:14" ht="15" customHeight="1" x14ac:dyDescent="0.25">
      <c r="A44" s="13">
        <f t="shared" si="2"/>
        <v>192</v>
      </c>
      <c r="B44" s="173">
        <f t="shared" si="3"/>
        <v>-23.599999999999987</v>
      </c>
      <c r="C44" s="11"/>
      <c r="D44" s="11"/>
      <c r="E44" s="11"/>
      <c r="F44" s="11"/>
      <c r="G44" s="11"/>
      <c r="H44" s="11"/>
      <c r="I44" s="11"/>
      <c r="J44" s="11"/>
      <c r="K44" s="11"/>
      <c r="L44" s="11"/>
      <c r="M44" s="11"/>
      <c r="N44" s="11"/>
    </row>
    <row r="45" spans="1:14" ht="15" customHeight="1" x14ac:dyDescent="0.25">
      <c r="A45" s="13">
        <f t="shared" si="2"/>
        <v>193</v>
      </c>
      <c r="B45" s="173">
        <f t="shared" si="3"/>
        <v>-23.199999999999989</v>
      </c>
      <c r="C45" s="11"/>
      <c r="D45" s="11"/>
      <c r="E45" s="11"/>
      <c r="F45" s="11"/>
      <c r="G45" s="11"/>
      <c r="H45" s="11"/>
      <c r="I45" s="11"/>
      <c r="J45" s="11"/>
      <c r="K45" s="11"/>
      <c r="L45" s="11"/>
      <c r="M45" s="11"/>
      <c r="N45" s="11"/>
    </row>
    <row r="46" spans="1:14" ht="15" customHeight="1" x14ac:dyDescent="0.25">
      <c r="A46" s="13">
        <f t="shared" si="2"/>
        <v>194</v>
      </c>
      <c r="B46" s="173">
        <f t="shared" si="3"/>
        <v>-22.79999999999999</v>
      </c>
      <c r="C46" s="11"/>
      <c r="D46" s="11"/>
      <c r="E46" s="11"/>
      <c r="F46" s="11"/>
      <c r="G46" s="11"/>
      <c r="H46" s="11"/>
      <c r="I46" s="11"/>
      <c r="J46" s="11"/>
      <c r="K46" s="11"/>
      <c r="L46" s="11"/>
      <c r="M46" s="11"/>
      <c r="N46" s="11"/>
    </row>
    <row r="47" spans="1:14" ht="15" customHeight="1" x14ac:dyDescent="0.25">
      <c r="A47" s="13">
        <f t="shared" si="2"/>
        <v>195</v>
      </c>
      <c r="B47" s="173">
        <f t="shared" si="3"/>
        <v>-22.399999999999991</v>
      </c>
      <c r="C47" s="11"/>
      <c r="D47" s="11"/>
      <c r="E47" s="11"/>
      <c r="F47" s="11"/>
      <c r="G47" s="11"/>
      <c r="H47" s="11"/>
      <c r="I47" s="11"/>
      <c r="J47" s="11"/>
      <c r="K47" s="11"/>
      <c r="L47" s="11"/>
      <c r="M47" s="11"/>
      <c r="N47" s="11"/>
    </row>
    <row r="48" spans="1:14" ht="15" customHeight="1" x14ac:dyDescent="0.25">
      <c r="A48" s="13">
        <f t="shared" si="2"/>
        <v>196</v>
      </c>
      <c r="B48" s="173">
        <f t="shared" si="3"/>
        <v>-21.999999999999993</v>
      </c>
      <c r="C48" s="11"/>
      <c r="D48" s="11"/>
      <c r="E48" s="11"/>
      <c r="F48" s="11"/>
      <c r="G48" s="11"/>
      <c r="H48" s="11"/>
      <c r="I48" s="11"/>
      <c r="J48" s="11"/>
      <c r="K48" s="11"/>
      <c r="L48" s="11"/>
      <c r="M48" s="11"/>
      <c r="N48" s="11"/>
    </row>
    <row r="49" spans="1:14" ht="15" customHeight="1" x14ac:dyDescent="0.25">
      <c r="A49" s="13">
        <f t="shared" si="2"/>
        <v>197</v>
      </c>
      <c r="B49" s="173">
        <f t="shared" si="3"/>
        <v>-21.599999999999994</v>
      </c>
      <c r="C49" s="11"/>
      <c r="D49" s="11"/>
      <c r="E49" s="11"/>
      <c r="F49" s="11"/>
      <c r="G49" s="11"/>
      <c r="H49" s="11"/>
      <c r="I49" s="11"/>
      <c r="J49" s="11"/>
      <c r="K49" s="11"/>
      <c r="L49" s="11"/>
      <c r="M49" s="11"/>
      <c r="N49" s="11"/>
    </row>
    <row r="50" spans="1:14" ht="15" customHeight="1" x14ac:dyDescent="0.25">
      <c r="A50" s="13">
        <f t="shared" si="2"/>
        <v>198</v>
      </c>
      <c r="B50" s="173">
        <f t="shared" si="3"/>
        <v>-21.199999999999996</v>
      </c>
      <c r="C50" s="11"/>
      <c r="D50" s="11"/>
      <c r="E50" s="11"/>
      <c r="F50" s="11"/>
      <c r="G50" s="11"/>
      <c r="H50" s="11"/>
      <c r="I50" s="11"/>
      <c r="J50" s="11"/>
      <c r="K50" s="11"/>
      <c r="L50" s="11"/>
      <c r="M50" s="11"/>
      <c r="N50" s="11"/>
    </row>
    <row r="51" spans="1:14" ht="15" customHeight="1" x14ac:dyDescent="0.25">
      <c r="A51" s="13">
        <f t="shared" si="2"/>
        <v>199</v>
      </c>
      <c r="B51" s="173">
        <f t="shared" si="3"/>
        <v>-20.799999999999997</v>
      </c>
      <c r="C51" s="11"/>
      <c r="D51" s="11"/>
      <c r="E51" s="11"/>
      <c r="F51" s="11"/>
      <c r="G51" s="11"/>
      <c r="H51" s="11"/>
      <c r="I51" s="11"/>
      <c r="J51" s="11"/>
      <c r="K51" s="11"/>
      <c r="L51" s="11"/>
      <c r="M51" s="11"/>
      <c r="N51" s="11"/>
    </row>
    <row r="52" spans="1:14" ht="15" customHeight="1" x14ac:dyDescent="0.25">
      <c r="A52" s="13">
        <f t="shared" si="2"/>
        <v>200</v>
      </c>
      <c r="B52" s="173">
        <f t="shared" si="3"/>
        <v>-20.399999999999999</v>
      </c>
      <c r="C52" s="11"/>
      <c r="D52" s="11"/>
      <c r="E52" s="11"/>
      <c r="F52" s="11"/>
      <c r="G52" s="11"/>
      <c r="H52" s="11"/>
      <c r="I52" s="11"/>
      <c r="J52" s="11"/>
      <c r="K52" s="11"/>
      <c r="L52" s="11"/>
      <c r="M52" s="11"/>
      <c r="N52" s="11"/>
    </row>
    <row r="53" spans="1:14" ht="15" customHeight="1" x14ac:dyDescent="0.25">
      <c r="A53" s="13">
        <f t="shared" si="2"/>
        <v>201</v>
      </c>
      <c r="B53" s="173">
        <v>-20</v>
      </c>
      <c r="C53" s="11"/>
      <c r="D53" s="11"/>
      <c r="E53" s="11"/>
      <c r="F53" s="11"/>
      <c r="G53" s="11"/>
      <c r="H53" s="11"/>
      <c r="I53" s="11"/>
      <c r="J53" s="11"/>
      <c r="K53" s="11"/>
      <c r="L53" s="11"/>
      <c r="M53" s="11"/>
      <c r="N53" s="11"/>
    </row>
    <row r="54" spans="1:14" ht="15" customHeight="1" x14ac:dyDescent="0.25">
      <c r="A54" s="13">
        <f t="shared" si="2"/>
        <v>202</v>
      </c>
      <c r="B54" s="173">
        <v>-19.600000000000001</v>
      </c>
      <c r="C54" s="11"/>
      <c r="D54" s="11"/>
      <c r="E54" s="11"/>
      <c r="F54" s="11"/>
      <c r="G54" s="11"/>
      <c r="H54" s="11"/>
      <c r="I54" s="11"/>
      <c r="J54" s="11"/>
      <c r="K54" s="11"/>
      <c r="L54" s="11"/>
      <c r="M54" s="11"/>
      <c r="N54" s="11"/>
    </row>
    <row r="55" spans="1:14" ht="15" customHeight="1" x14ac:dyDescent="0.25">
      <c r="A55" s="13">
        <f t="shared" si="2"/>
        <v>203</v>
      </c>
      <c r="B55" s="173">
        <v>-19.2</v>
      </c>
      <c r="C55" s="11"/>
      <c r="D55" s="11"/>
      <c r="E55" s="11"/>
      <c r="F55" s="11"/>
      <c r="G55" s="11"/>
      <c r="H55" s="11"/>
      <c r="I55" s="11"/>
      <c r="J55" s="11"/>
      <c r="K55" s="11"/>
      <c r="L55" s="11"/>
      <c r="M55" s="11"/>
      <c r="N55" s="11"/>
    </row>
    <row r="56" spans="1:14" ht="15" customHeight="1" x14ac:dyDescent="0.25">
      <c r="A56" s="13">
        <f t="shared" si="2"/>
        <v>204</v>
      </c>
      <c r="B56" s="173">
        <v>-18.8</v>
      </c>
      <c r="C56" s="11"/>
      <c r="D56" s="11"/>
      <c r="E56" s="11"/>
      <c r="F56" s="11"/>
      <c r="G56" s="11"/>
      <c r="H56" s="11"/>
      <c r="I56" s="11"/>
      <c r="J56" s="11"/>
      <c r="K56" s="11"/>
      <c r="L56" s="11"/>
      <c r="M56" s="11"/>
      <c r="N56" s="11"/>
    </row>
    <row r="57" spans="1:14" ht="15" customHeight="1" x14ac:dyDescent="0.25">
      <c r="A57" s="13">
        <f t="shared" si="2"/>
        <v>205</v>
      </c>
      <c r="B57" s="173">
        <v>-18.399999999999999</v>
      </c>
      <c r="C57" s="11"/>
      <c r="D57" s="11"/>
      <c r="E57" s="11"/>
      <c r="F57" s="11"/>
      <c r="G57" s="11"/>
      <c r="H57" s="11"/>
      <c r="I57" s="11"/>
      <c r="J57" s="11"/>
      <c r="K57" s="11"/>
      <c r="L57" s="11"/>
      <c r="M57" s="11"/>
      <c r="N57" s="11"/>
    </row>
    <row r="58" spans="1:14" ht="15" customHeight="1" x14ac:dyDescent="0.25">
      <c r="A58" s="13">
        <f t="shared" si="2"/>
        <v>206</v>
      </c>
      <c r="B58" s="173">
        <v>-18</v>
      </c>
      <c r="C58" s="11"/>
      <c r="D58" s="11"/>
      <c r="E58" s="11"/>
      <c r="F58" s="11"/>
      <c r="G58" s="11"/>
      <c r="H58" s="11"/>
      <c r="I58" s="11"/>
      <c r="J58" s="11"/>
      <c r="K58" s="11"/>
      <c r="L58" s="11"/>
      <c r="M58" s="11"/>
      <c r="N58" s="11"/>
    </row>
    <row r="59" spans="1:14" ht="15" customHeight="1" x14ac:dyDescent="0.25">
      <c r="A59" s="13">
        <f t="shared" si="2"/>
        <v>207</v>
      </c>
      <c r="B59" s="173">
        <v>-17.600000000000001</v>
      </c>
      <c r="C59" s="11"/>
      <c r="D59" s="11"/>
      <c r="E59" s="11"/>
      <c r="F59" s="11"/>
      <c r="G59" s="11"/>
      <c r="H59" s="11"/>
      <c r="I59" s="11"/>
      <c r="J59" s="11"/>
      <c r="K59" s="11"/>
      <c r="L59" s="11"/>
      <c r="M59" s="11"/>
      <c r="N59" s="11"/>
    </row>
    <row r="60" spans="1:14" ht="15" customHeight="1" x14ac:dyDescent="0.25">
      <c r="A60" s="13">
        <f t="shared" si="2"/>
        <v>208</v>
      </c>
      <c r="B60" s="173">
        <v>-17.2</v>
      </c>
      <c r="C60" s="11"/>
      <c r="D60" s="11"/>
      <c r="E60" s="11"/>
      <c r="F60" s="11"/>
      <c r="G60" s="11"/>
      <c r="H60" s="11"/>
      <c r="I60" s="11"/>
      <c r="J60" s="11"/>
      <c r="K60" s="11"/>
      <c r="L60" s="11"/>
      <c r="M60" s="11"/>
      <c r="N60" s="11"/>
    </row>
    <row r="61" spans="1:14" ht="15" customHeight="1" x14ac:dyDescent="0.25">
      <c r="A61" s="13">
        <f t="shared" si="2"/>
        <v>209</v>
      </c>
      <c r="B61" s="173">
        <v>-16.8</v>
      </c>
      <c r="C61" s="11"/>
      <c r="D61" s="11"/>
      <c r="E61" s="11"/>
      <c r="F61" s="11"/>
      <c r="G61" s="11"/>
      <c r="H61" s="11"/>
      <c r="I61" s="11"/>
      <c r="J61" s="11"/>
      <c r="K61" s="11"/>
      <c r="L61" s="11"/>
      <c r="M61" s="11"/>
      <c r="N61" s="11"/>
    </row>
    <row r="62" spans="1:14" ht="15" customHeight="1" x14ac:dyDescent="0.25">
      <c r="A62" s="13">
        <f t="shared" si="2"/>
        <v>210</v>
      </c>
      <c r="B62" s="173">
        <v>-16.399999999999999</v>
      </c>
      <c r="C62" s="11"/>
      <c r="D62" s="11"/>
      <c r="E62" s="11"/>
      <c r="F62" s="11"/>
      <c r="G62" s="11"/>
      <c r="H62" s="11"/>
      <c r="I62" s="11"/>
      <c r="J62" s="11"/>
      <c r="K62" s="11"/>
      <c r="L62" s="11"/>
      <c r="M62" s="11"/>
      <c r="N62" s="11"/>
    </row>
    <row r="63" spans="1:14" ht="15" customHeight="1" x14ac:dyDescent="0.25">
      <c r="A63" s="13">
        <f t="shared" si="2"/>
        <v>211</v>
      </c>
      <c r="B63" s="173">
        <v>-16</v>
      </c>
      <c r="C63" s="11"/>
      <c r="D63" s="11"/>
      <c r="E63" s="11"/>
      <c r="F63" s="11"/>
      <c r="G63" s="11"/>
      <c r="H63" s="11"/>
      <c r="I63" s="11"/>
      <c r="J63" s="11"/>
      <c r="K63" s="11"/>
      <c r="L63" s="11"/>
      <c r="M63" s="11"/>
      <c r="N63" s="11"/>
    </row>
    <row r="64" spans="1:14" ht="15" customHeight="1" x14ac:dyDescent="0.25">
      <c r="A64" s="13">
        <f t="shared" si="2"/>
        <v>212</v>
      </c>
      <c r="B64" s="173">
        <v>-15.6</v>
      </c>
      <c r="C64" s="11"/>
      <c r="D64" s="11"/>
      <c r="E64" s="11"/>
      <c r="F64" s="11"/>
      <c r="G64" s="11"/>
      <c r="H64" s="11"/>
      <c r="I64" s="11"/>
      <c r="J64" s="11"/>
      <c r="K64" s="11"/>
      <c r="L64" s="11"/>
      <c r="M64" s="11"/>
      <c r="N64" s="11"/>
    </row>
    <row r="65" spans="1:14" ht="15" customHeight="1" x14ac:dyDescent="0.25">
      <c r="A65" s="13">
        <f t="shared" si="2"/>
        <v>213</v>
      </c>
      <c r="B65" s="173">
        <v>-15.2</v>
      </c>
      <c r="C65" s="11"/>
      <c r="D65" s="11"/>
      <c r="E65" s="11"/>
      <c r="F65" s="11"/>
      <c r="G65" s="11"/>
      <c r="H65" s="11"/>
      <c r="I65" s="11"/>
      <c r="J65" s="11"/>
      <c r="K65" s="11"/>
      <c r="L65" s="11"/>
      <c r="M65" s="11"/>
      <c r="N65" s="11"/>
    </row>
    <row r="66" spans="1:14" ht="15" customHeight="1" x14ac:dyDescent="0.25">
      <c r="A66" s="13">
        <f t="shared" si="2"/>
        <v>214</v>
      </c>
      <c r="B66" s="173">
        <v>-14.8</v>
      </c>
      <c r="C66" s="11"/>
      <c r="D66" s="11"/>
      <c r="E66" s="11"/>
      <c r="F66" s="11"/>
      <c r="G66" s="11"/>
      <c r="H66" s="11"/>
      <c r="I66" s="11"/>
      <c r="J66" s="11"/>
      <c r="K66" s="11"/>
      <c r="L66" s="11"/>
      <c r="M66" s="11"/>
      <c r="N66" s="11"/>
    </row>
    <row r="67" spans="1:14" ht="15" customHeight="1" x14ac:dyDescent="0.25">
      <c r="A67" s="13">
        <f t="shared" ref="A67:A98" si="4">A68-1</f>
        <v>215</v>
      </c>
      <c r="B67" s="173">
        <v>-14.4</v>
      </c>
      <c r="C67" s="11"/>
      <c r="D67" s="11"/>
      <c r="E67" s="11"/>
      <c r="F67" s="11"/>
      <c r="G67" s="11"/>
      <c r="H67" s="11"/>
      <c r="I67" s="11"/>
      <c r="J67" s="11"/>
      <c r="K67" s="11"/>
      <c r="L67" s="11"/>
      <c r="M67" s="11"/>
      <c r="N67" s="11"/>
    </row>
    <row r="68" spans="1:14" ht="15" customHeight="1" x14ac:dyDescent="0.25">
      <c r="A68" s="13">
        <f t="shared" si="4"/>
        <v>216</v>
      </c>
      <c r="B68" s="173">
        <v>-14</v>
      </c>
      <c r="C68" s="11"/>
      <c r="D68" s="11"/>
      <c r="E68" s="11"/>
      <c r="F68" s="11"/>
      <c r="G68" s="11"/>
      <c r="H68" s="11"/>
      <c r="I68" s="11"/>
      <c r="J68" s="11"/>
      <c r="K68" s="11"/>
      <c r="L68" s="11"/>
      <c r="M68" s="11"/>
      <c r="N68" s="11"/>
    </row>
    <row r="69" spans="1:14" ht="15" customHeight="1" x14ac:dyDescent="0.25">
      <c r="A69" s="13">
        <f t="shared" si="4"/>
        <v>217</v>
      </c>
      <c r="B69" s="173">
        <v>-13.6</v>
      </c>
      <c r="C69" s="11"/>
      <c r="D69" s="11"/>
      <c r="E69" s="11"/>
      <c r="F69" s="11"/>
      <c r="G69" s="11"/>
      <c r="H69" s="11"/>
      <c r="I69" s="11"/>
      <c r="J69" s="11"/>
      <c r="K69" s="11"/>
      <c r="L69" s="11"/>
      <c r="M69" s="11"/>
      <c r="N69" s="11"/>
    </row>
    <row r="70" spans="1:14" ht="15" customHeight="1" x14ac:dyDescent="0.25">
      <c r="A70" s="13">
        <f t="shared" si="4"/>
        <v>218</v>
      </c>
      <c r="B70" s="173">
        <v>-13.2</v>
      </c>
      <c r="C70" s="11"/>
      <c r="D70" s="11"/>
      <c r="E70" s="11"/>
      <c r="F70" s="11"/>
      <c r="G70" s="11"/>
      <c r="H70" s="11"/>
      <c r="I70" s="11"/>
      <c r="J70" s="11"/>
      <c r="K70" s="11"/>
      <c r="L70" s="11"/>
      <c r="M70" s="11"/>
      <c r="N70" s="11"/>
    </row>
    <row r="71" spans="1:14" ht="15" customHeight="1" x14ac:dyDescent="0.25">
      <c r="A71" s="13">
        <f t="shared" si="4"/>
        <v>219</v>
      </c>
      <c r="B71" s="173">
        <v>-12.8</v>
      </c>
      <c r="C71" s="11"/>
      <c r="D71" s="11"/>
      <c r="E71" s="11"/>
      <c r="F71" s="11"/>
      <c r="G71" s="11"/>
      <c r="H71" s="11"/>
      <c r="I71" s="11"/>
      <c r="J71" s="11"/>
      <c r="K71" s="11"/>
      <c r="L71" s="11"/>
      <c r="M71" s="11"/>
      <c r="N71" s="11"/>
    </row>
    <row r="72" spans="1:14" ht="15" customHeight="1" x14ac:dyDescent="0.25">
      <c r="A72" s="13">
        <f t="shared" si="4"/>
        <v>220</v>
      </c>
      <c r="B72" s="173">
        <v>-12.4</v>
      </c>
      <c r="C72" s="11"/>
      <c r="D72" s="11"/>
      <c r="E72" s="11"/>
      <c r="F72" s="11"/>
      <c r="G72" s="11"/>
      <c r="H72" s="11"/>
      <c r="I72" s="11"/>
      <c r="J72" s="11"/>
      <c r="K72" s="11"/>
      <c r="L72" s="11"/>
      <c r="M72" s="11"/>
      <c r="N72" s="11"/>
    </row>
    <row r="73" spans="1:14" ht="15" customHeight="1" x14ac:dyDescent="0.25">
      <c r="A73" s="13">
        <f t="shared" si="4"/>
        <v>221</v>
      </c>
      <c r="B73" s="173">
        <v>-12</v>
      </c>
      <c r="C73" s="11"/>
      <c r="D73" s="11"/>
      <c r="E73" s="11"/>
      <c r="F73" s="11"/>
      <c r="G73" s="11"/>
      <c r="H73" s="11"/>
      <c r="I73" s="11"/>
      <c r="J73" s="11"/>
      <c r="K73" s="11"/>
      <c r="L73" s="11"/>
      <c r="M73" s="11"/>
      <c r="N73" s="11"/>
    </row>
    <row r="74" spans="1:14" ht="15" customHeight="1" x14ac:dyDescent="0.25">
      <c r="A74" s="13">
        <f t="shared" si="4"/>
        <v>222</v>
      </c>
      <c r="B74" s="173">
        <v>-11.6</v>
      </c>
      <c r="C74" s="11"/>
      <c r="D74" s="11"/>
      <c r="E74" s="11"/>
      <c r="F74" s="11"/>
      <c r="G74" s="11"/>
      <c r="H74" s="11"/>
      <c r="I74" s="11"/>
      <c r="J74" s="11"/>
      <c r="K74" s="11"/>
      <c r="L74" s="11"/>
      <c r="M74" s="11"/>
      <c r="N74" s="11"/>
    </row>
    <row r="75" spans="1:14" ht="15" customHeight="1" x14ac:dyDescent="0.25">
      <c r="A75" s="13">
        <f t="shared" si="4"/>
        <v>223</v>
      </c>
      <c r="B75" s="173">
        <v>-11.2</v>
      </c>
      <c r="C75" s="11"/>
      <c r="D75" s="11"/>
      <c r="E75" s="11"/>
      <c r="F75" s="11"/>
      <c r="G75" s="11"/>
      <c r="H75" s="11"/>
      <c r="I75" s="11"/>
      <c r="J75" s="11"/>
      <c r="K75" s="11"/>
      <c r="L75" s="11"/>
      <c r="M75" s="11"/>
      <c r="N75" s="11"/>
    </row>
    <row r="76" spans="1:14" ht="15" customHeight="1" x14ac:dyDescent="0.25">
      <c r="A76" s="13">
        <f t="shared" si="4"/>
        <v>224</v>
      </c>
      <c r="B76" s="173">
        <v>-10.8</v>
      </c>
      <c r="C76" s="11"/>
      <c r="D76" s="11"/>
      <c r="E76" s="11"/>
      <c r="F76" s="11"/>
      <c r="G76" s="11"/>
      <c r="H76" s="11"/>
      <c r="I76" s="11"/>
      <c r="J76" s="11"/>
      <c r="K76" s="11"/>
      <c r="L76" s="11"/>
      <c r="M76" s="11"/>
      <c r="N76" s="11"/>
    </row>
    <row r="77" spans="1:14" ht="15" customHeight="1" x14ac:dyDescent="0.25">
      <c r="A77" s="13">
        <f t="shared" si="4"/>
        <v>225</v>
      </c>
      <c r="B77" s="173">
        <v>-10.4</v>
      </c>
      <c r="C77" s="11"/>
      <c r="D77" s="11"/>
      <c r="E77" s="11"/>
      <c r="F77" s="11"/>
      <c r="G77" s="11"/>
      <c r="H77" s="11"/>
      <c r="I77" s="11"/>
      <c r="J77" s="11"/>
      <c r="K77" s="11"/>
      <c r="L77" s="11"/>
      <c r="M77" s="11"/>
      <c r="N77" s="11"/>
    </row>
    <row r="78" spans="1:14" ht="15" customHeight="1" x14ac:dyDescent="0.25">
      <c r="A78" s="13">
        <f t="shared" si="4"/>
        <v>226</v>
      </c>
      <c r="B78" s="173">
        <v>-10</v>
      </c>
      <c r="C78" s="11"/>
      <c r="D78" s="11"/>
      <c r="E78" s="11"/>
      <c r="F78" s="11"/>
      <c r="G78" s="11"/>
      <c r="H78" s="11"/>
      <c r="I78" s="11"/>
      <c r="J78" s="11"/>
      <c r="K78" s="11"/>
      <c r="L78" s="11"/>
      <c r="M78" s="11"/>
      <c r="N78" s="11"/>
    </row>
    <row r="79" spans="1:14" ht="15" customHeight="1" x14ac:dyDescent="0.25">
      <c r="A79" s="13">
        <f t="shared" si="4"/>
        <v>227</v>
      </c>
      <c r="B79" s="173">
        <v>-9.6</v>
      </c>
      <c r="C79" s="11"/>
      <c r="D79" s="11"/>
      <c r="E79" s="11"/>
      <c r="F79" s="11"/>
      <c r="G79" s="11"/>
      <c r="H79" s="11"/>
      <c r="I79" s="11"/>
      <c r="J79" s="11"/>
      <c r="K79" s="11"/>
      <c r="L79" s="11"/>
      <c r="M79" s="11"/>
      <c r="N79" s="11"/>
    </row>
    <row r="80" spans="1:14" ht="15" customHeight="1" x14ac:dyDescent="0.25">
      <c r="A80" s="13">
        <f t="shared" si="4"/>
        <v>228</v>
      </c>
      <c r="B80" s="173">
        <v>-9.1999999999999993</v>
      </c>
      <c r="C80" s="11"/>
      <c r="D80" s="11"/>
      <c r="E80" s="11"/>
      <c r="F80" s="11"/>
      <c r="G80" s="11"/>
      <c r="H80" s="11"/>
      <c r="I80" s="11"/>
      <c r="J80" s="11"/>
      <c r="K80" s="11"/>
      <c r="L80" s="11"/>
      <c r="M80" s="11"/>
      <c r="N80" s="11"/>
    </row>
    <row r="81" spans="1:14" ht="15" customHeight="1" x14ac:dyDescent="0.25">
      <c r="A81" s="13">
        <f t="shared" si="4"/>
        <v>229</v>
      </c>
      <c r="B81" s="173">
        <v>-8.8000000000000007</v>
      </c>
      <c r="C81" s="11"/>
      <c r="D81" s="11"/>
      <c r="E81" s="11"/>
      <c r="F81" s="11"/>
      <c r="G81" s="11"/>
      <c r="H81" s="11"/>
      <c r="I81" s="11"/>
      <c r="J81" s="11"/>
      <c r="K81" s="11"/>
      <c r="L81" s="11"/>
      <c r="M81" s="11"/>
      <c r="N81" s="11"/>
    </row>
    <row r="82" spans="1:14" ht="15" customHeight="1" x14ac:dyDescent="0.25">
      <c r="A82" s="13">
        <f t="shared" si="4"/>
        <v>230</v>
      </c>
      <c r="B82" s="173">
        <v>-8.4</v>
      </c>
      <c r="C82" s="11"/>
      <c r="D82" s="11"/>
      <c r="E82" s="11"/>
      <c r="F82" s="11"/>
      <c r="G82" s="11"/>
      <c r="H82" s="11"/>
      <c r="I82" s="11"/>
      <c r="J82" s="11"/>
      <c r="K82" s="11"/>
      <c r="L82" s="11"/>
      <c r="M82" s="11"/>
      <c r="N82" s="11"/>
    </row>
    <row r="83" spans="1:14" ht="15" customHeight="1" x14ac:dyDescent="0.25">
      <c r="A83" s="13">
        <f t="shared" si="4"/>
        <v>231</v>
      </c>
      <c r="B83" s="173">
        <v>-8</v>
      </c>
      <c r="C83" s="11"/>
      <c r="D83" s="11"/>
      <c r="E83" s="11"/>
      <c r="F83" s="11"/>
      <c r="G83" s="11"/>
      <c r="H83" s="11"/>
      <c r="I83" s="11"/>
      <c r="J83" s="11"/>
      <c r="K83" s="11"/>
      <c r="L83" s="11"/>
      <c r="M83" s="11"/>
      <c r="N83" s="11"/>
    </row>
    <row r="84" spans="1:14" ht="15" customHeight="1" x14ac:dyDescent="0.25">
      <c r="A84" s="13">
        <f t="shared" si="4"/>
        <v>232</v>
      </c>
      <c r="B84" s="173">
        <v>-7.6</v>
      </c>
      <c r="C84" s="11"/>
      <c r="D84" s="11"/>
      <c r="E84" s="11"/>
      <c r="F84" s="11"/>
      <c r="G84" s="11"/>
      <c r="H84" s="11"/>
      <c r="I84" s="11"/>
      <c r="J84" s="11"/>
      <c r="K84" s="11"/>
      <c r="L84" s="11"/>
      <c r="M84" s="11"/>
      <c r="N84" s="161"/>
    </row>
    <row r="85" spans="1:14" ht="15" customHeight="1" x14ac:dyDescent="0.25">
      <c r="A85" s="13">
        <f t="shared" si="4"/>
        <v>233</v>
      </c>
      <c r="B85" s="173">
        <v>-7.2</v>
      </c>
      <c r="C85" s="11"/>
      <c r="D85" s="11"/>
      <c r="E85" s="11"/>
      <c r="F85" s="11"/>
      <c r="G85" s="11"/>
      <c r="H85" s="11"/>
      <c r="I85" s="11"/>
      <c r="J85" s="11"/>
      <c r="K85" s="11"/>
      <c r="L85" s="11"/>
      <c r="M85" s="11"/>
      <c r="N85" s="11"/>
    </row>
    <row r="86" spans="1:14" ht="15" customHeight="1" x14ac:dyDescent="0.25">
      <c r="A86" s="13">
        <f t="shared" si="4"/>
        <v>234</v>
      </c>
      <c r="B86" s="173">
        <v>-6.8</v>
      </c>
      <c r="C86" s="11"/>
      <c r="D86" s="11"/>
      <c r="E86" s="11"/>
      <c r="F86" s="11"/>
      <c r="G86" s="11"/>
      <c r="H86" s="11"/>
      <c r="I86" s="11"/>
      <c r="J86" s="11"/>
      <c r="K86" s="11"/>
      <c r="L86" s="11"/>
      <c r="M86" s="11"/>
      <c r="N86" s="11"/>
    </row>
    <row r="87" spans="1:14" ht="15" customHeight="1" x14ac:dyDescent="0.25">
      <c r="A87" s="13">
        <f t="shared" si="4"/>
        <v>235</v>
      </c>
      <c r="B87" s="173">
        <v>-6.4</v>
      </c>
      <c r="C87" s="11"/>
      <c r="D87" s="11"/>
      <c r="E87" s="11"/>
      <c r="F87" s="11"/>
      <c r="G87" s="11"/>
      <c r="H87" s="11"/>
      <c r="I87" s="11"/>
      <c r="J87" s="11"/>
      <c r="K87" s="11"/>
      <c r="L87" s="11"/>
      <c r="M87" s="11"/>
      <c r="N87" s="11"/>
    </row>
    <row r="88" spans="1:14" ht="15" customHeight="1" x14ac:dyDescent="0.25">
      <c r="A88" s="13">
        <f t="shared" si="4"/>
        <v>236</v>
      </c>
      <c r="B88" s="173">
        <v>-6</v>
      </c>
      <c r="C88" s="11"/>
      <c r="D88" s="11"/>
      <c r="E88" s="11"/>
      <c r="F88" s="11"/>
      <c r="G88" s="11"/>
      <c r="H88" s="11"/>
      <c r="I88" s="11"/>
      <c r="J88" s="11"/>
      <c r="K88" s="11"/>
      <c r="L88" s="11"/>
      <c r="M88" s="11"/>
      <c r="N88" s="11"/>
    </row>
    <row r="89" spans="1:14" ht="15" customHeight="1" x14ac:dyDescent="0.25">
      <c r="A89" s="13">
        <f t="shared" si="4"/>
        <v>237</v>
      </c>
      <c r="B89" s="173">
        <v>-5.6</v>
      </c>
      <c r="C89" s="11"/>
      <c r="D89" s="11"/>
      <c r="E89" s="11"/>
      <c r="F89" s="11"/>
      <c r="G89" s="11"/>
      <c r="H89" s="11"/>
      <c r="I89" s="11"/>
      <c r="J89" s="11"/>
      <c r="K89" s="11"/>
      <c r="L89" s="11"/>
      <c r="M89" s="11"/>
      <c r="N89" s="11"/>
    </row>
    <row r="90" spans="1:14" ht="15" customHeight="1" x14ac:dyDescent="0.25">
      <c r="A90" s="13">
        <f t="shared" si="4"/>
        <v>238</v>
      </c>
      <c r="B90" s="173">
        <v>-5.2</v>
      </c>
      <c r="C90" s="11"/>
      <c r="D90" s="11"/>
      <c r="E90" s="11"/>
      <c r="F90" s="11"/>
      <c r="G90" s="11"/>
      <c r="H90" s="11"/>
      <c r="I90" s="11"/>
      <c r="J90" s="11"/>
      <c r="K90" s="11"/>
      <c r="L90" s="11"/>
      <c r="M90" s="11"/>
      <c r="N90" s="11"/>
    </row>
    <row r="91" spans="1:14" ht="15" customHeight="1" x14ac:dyDescent="0.25">
      <c r="A91" s="13">
        <f t="shared" si="4"/>
        <v>239</v>
      </c>
      <c r="B91" s="173">
        <v>-4.8</v>
      </c>
      <c r="C91" s="11"/>
      <c r="D91" s="11"/>
      <c r="E91" s="11"/>
      <c r="F91" s="11"/>
      <c r="G91" s="11"/>
      <c r="H91" s="11"/>
      <c r="I91" s="11"/>
      <c r="J91" s="11"/>
      <c r="K91" s="11"/>
      <c r="L91" s="11"/>
      <c r="M91" s="11"/>
      <c r="N91" s="11"/>
    </row>
    <row r="92" spans="1:14" ht="15" customHeight="1" x14ac:dyDescent="0.25">
      <c r="A92" s="13">
        <f t="shared" si="4"/>
        <v>240</v>
      </c>
      <c r="B92" s="173">
        <v>-4.4000000000000004</v>
      </c>
      <c r="C92" s="11"/>
      <c r="D92" s="11"/>
      <c r="E92" s="11"/>
      <c r="F92" s="11"/>
      <c r="G92" s="11"/>
      <c r="H92" s="11"/>
      <c r="I92" s="11"/>
      <c r="J92" s="11"/>
      <c r="K92" s="11"/>
      <c r="L92" s="11"/>
      <c r="M92" s="11"/>
      <c r="N92" s="11"/>
    </row>
    <row r="93" spans="1:14" ht="15" customHeight="1" x14ac:dyDescent="0.25">
      <c r="A93" s="13">
        <f t="shared" si="4"/>
        <v>241</v>
      </c>
      <c r="B93" s="173">
        <v>-4</v>
      </c>
      <c r="C93" s="11"/>
      <c r="D93" s="11"/>
      <c r="E93" s="11"/>
      <c r="F93" s="11"/>
      <c r="G93" s="11"/>
      <c r="H93" s="11"/>
      <c r="I93" s="11"/>
      <c r="J93" s="11"/>
      <c r="K93" s="11"/>
      <c r="L93" s="11"/>
      <c r="M93" s="11"/>
      <c r="N93" s="11"/>
    </row>
    <row r="94" spans="1:14" ht="15" customHeight="1" x14ac:dyDescent="0.25">
      <c r="A94" s="13">
        <f t="shared" si="4"/>
        <v>242</v>
      </c>
      <c r="B94" s="173">
        <v>-3.6</v>
      </c>
      <c r="C94" s="11"/>
      <c r="D94" s="11"/>
      <c r="E94" s="11"/>
      <c r="F94" s="11"/>
      <c r="G94" s="11"/>
      <c r="H94" s="11"/>
      <c r="I94" s="11"/>
      <c r="J94" s="11"/>
      <c r="K94" s="11"/>
      <c r="L94" s="11"/>
      <c r="M94" s="11"/>
      <c r="N94" s="11"/>
    </row>
    <row r="95" spans="1:14" ht="15" customHeight="1" x14ac:dyDescent="0.25">
      <c r="A95" s="13">
        <f t="shared" si="4"/>
        <v>243</v>
      </c>
      <c r="B95" s="173">
        <v>-3.2</v>
      </c>
      <c r="C95" s="11"/>
      <c r="D95" s="11"/>
      <c r="E95" s="11"/>
      <c r="F95" s="11"/>
      <c r="G95" s="11"/>
      <c r="H95" s="11"/>
      <c r="I95" s="11"/>
      <c r="J95" s="11"/>
      <c r="K95" s="11"/>
      <c r="L95" s="11"/>
      <c r="M95" s="11"/>
      <c r="N95" s="11"/>
    </row>
    <row r="96" spans="1:14" ht="15" customHeight="1" x14ac:dyDescent="0.25">
      <c r="A96" s="13">
        <f t="shared" si="4"/>
        <v>244</v>
      </c>
      <c r="B96" s="173">
        <v>-2.8</v>
      </c>
      <c r="C96" s="11"/>
      <c r="D96" s="11"/>
      <c r="E96" s="11"/>
      <c r="F96" s="11"/>
      <c r="G96" s="11"/>
      <c r="H96" s="11"/>
      <c r="I96" s="11"/>
      <c r="J96" s="11"/>
      <c r="K96" s="11"/>
      <c r="L96" s="11"/>
      <c r="M96" s="11"/>
      <c r="N96" s="11"/>
    </row>
    <row r="97" spans="1:14" ht="15" customHeight="1" x14ac:dyDescent="0.25">
      <c r="A97" s="13">
        <f t="shared" si="4"/>
        <v>245</v>
      </c>
      <c r="B97" s="173">
        <v>-2.4</v>
      </c>
      <c r="C97" s="11"/>
      <c r="D97" s="11"/>
      <c r="E97" s="11"/>
      <c r="F97" s="11"/>
      <c r="G97" s="11"/>
      <c r="H97" s="11"/>
      <c r="I97" s="11"/>
      <c r="J97" s="11"/>
      <c r="K97" s="11"/>
      <c r="L97" s="11"/>
      <c r="M97" s="11"/>
      <c r="N97" s="11"/>
    </row>
    <row r="98" spans="1:14" ht="15" customHeight="1" x14ac:dyDescent="0.25">
      <c r="A98" s="13">
        <f t="shared" si="4"/>
        <v>246</v>
      </c>
      <c r="B98" s="173">
        <v>-2</v>
      </c>
      <c r="C98" s="11"/>
      <c r="D98" s="11"/>
      <c r="E98" s="11"/>
      <c r="F98" s="11"/>
      <c r="G98" s="11"/>
      <c r="H98" s="11"/>
      <c r="I98" s="11"/>
      <c r="J98" s="11"/>
      <c r="K98" s="11"/>
      <c r="L98" s="11"/>
      <c r="M98" s="11"/>
      <c r="N98" s="11"/>
    </row>
    <row r="99" spans="1:14" ht="15" customHeight="1" x14ac:dyDescent="0.25">
      <c r="A99" s="13">
        <f t="shared" ref="A99:A117" si="5">A100-1</f>
        <v>247</v>
      </c>
      <c r="B99" s="173">
        <v>-1.6</v>
      </c>
      <c r="C99" s="11"/>
      <c r="D99" s="11"/>
      <c r="E99" s="11"/>
      <c r="F99" s="11"/>
      <c r="G99" s="11"/>
      <c r="H99" s="11"/>
      <c r="I99" s="11"/>
      <c r="J99" s="11"/>
      <c r="K99" s="11"/>
      <c r="L99" s="11"/>
      <c r="M99" s="11"/>
      <c r="N99" s="11"/>
    </row>
    <row r="100" spans="1:14" ht="15" customHeight="1" x14ac:dyDescent="0.25">
      <c r="A100" s="13">
        <f t="shared" si="5"/>
        <v>248</v>
      </c>
      <c r="B100" s="173">
        <v>-1.2</v>
      </c>
      <c r="C100" s="11"/>
      <c r="D100" s="11"/>
      <c r="E100" s="11"/>
      <c r="F100" s="11"/>
      <c r="G100" s="11"/>
      <c r="H100" s="11"/>
      <c r="I100" s="11"/>
      <c r="J100" s="11"/>
      <c r="K100" s="11"/>
      <c r="L100" s="11"/>
      <c r="M100" s="11"/>
      <c r="N100" s="11"/>
    </row>
    <row r="101" spans="1:14" ht="15" customHeight="1" x14ac:dyDescent="0.25">
      <c r="A101" s="13">
        <f t="shared" si="5"/>
        <v>249</v>
      </c>
      <c r="B101" s="173">
        <v>-0.8</v>
      </c>
      <c r="C101" s="11"/>
      <c r="D101" s="11"/>
      <c r="E101" s="11"/>
      <c r="F101" s="11"/>
      <c r="G101" s="11"/>
      <c r="H101" s="11"/>
      <c r="I101" s="11"/>
      <c r="J101" s="11"/>
      <c r="K101" s="11"/>
      <c r="L101" s="11"/>
      <c r="M101" s="11"/>
      <c r="N101" s="11"/>
    </row>
    <row r="102" spans="1:14" ht="15" customHeight="1" x14ac:dyDescent="0.25">
      <c r="A102" s="174">
        <f t="shared" si="5"/>
        <v>250</v>
      </c>
      <c r="B102" s="175">
        <v>-0.4</v>
      </c>
      <c r="C102" s="11"/>
      <c r="D102" s="11"/>
      <c r="E102" s="11"/>
      <c r="F102" s="11"/>
      <c r="G102" s="11"/>
      <c r="H102" s="11"/>
      <c r="I102" s="11"/>
      <c r="J102" s="11"/>
      <c r="K102" s="11"/>
      <c r="L102" s="11"/>
      <c r="M102" s="11"/>
      <c r="N102" s="11"/>
    </row>
    <row r="103" spans="1:14" ht="15" customHeight="1" x14ac:dyDescent="0.25">
      <c r="A103" s="176">
        <f t="shared" si="5"/>
        <v>251</v>
      </c>
      <c r="B103" s="177">
        <v>0</v>
      </c>
      <c r="C103" s="178"/>
      <c r="D103" s="11"/>
      <c r="E103" s="11"/>
      <c r="F103" s="11"/>
      <c r="G103" s="11"/>
      <c r="H103" s="11"/>
      <c r="I103" s="11"/>
      <c r="J103" s="11"/>
      <c r="K103" s="11"/>
      <c r="L103" s="11"/>
      <c r="M103" s="11"/>
      <c r="N103" s="11"/>
    </row>
    <row r="104" spans="1:14" ht="15" customHeight="1" x14ac:dyDescent="0.25">
      <c r="A104" s="176">
        <f t="shared" si="5"/>
        <v>252</v>
      </c>
      <c r="B104" s="177">
        <v>0</v>
      </c>
      <c r="C104" s="178"/>
      <c r="D104" s="11"/>
      <c r="E104" s="11"/>
      <c r="F104" s="11"/>
      <c r="G104" s="11"/>
      <c r="H104" s="11"/>
      <c r="I104" s="11"/>
      <c r="J104" s="11"/>
      <c r="K104" s="11"/>
      <c r="L104" s="11"/>
      <c r="M104" s="11"/>
      <c r="N104" s="11"/>
    </row>
    <row r="105" spans="1:14" ht="15" customHeight="1" x14ac:dyDescent="0.25">
      <c r="A105" s="176">
        <f t="shared" si="5"/>
        <v>253</v>
      </c>
      <c r="B105" s="177">
        <v>0</v>
      </c>
      <c r="C105" s="178"/>
      <c r="D105" s="11"/>
      <c r="E105" s="11"/>
      <c r="F105" s="11"/>
      <c r="G105" s="11"/>
      <c r="H105" s="11"/>
      <c r="I105" s="11"/>
      <c r="J105" s="11"/>
      <c r="K105" s="11"/>
      <c r="L105" s="11"/>
      <c r="M105" s="11"/>
      <c r="N105" s="11"/>
    </row>
    <row r="106" spans="1:14" ht="15" customHeight="1" x14ac:dyDescent="0.25">
      <c r="A106" s="176">
        <f t="shared" si="5"/>
        <v>254</v>
      </c>
      <c r="B106" s="177">
        <v>0</v>
      </c>
      <c r="C106" s="178"/>
      <c r="D106" s="11"/>
      <c r="E106" s="11"/>
      <c r="F106" s="11"/>
      <c r="G106" s="11"/>
      <c r="H106" s="11"/>
      <c r="I106" s="11"/>
      <c r="J106" s="11"/>
      <c r="K106" s="11"/>
      <c r="L106" s="11"/>
      <c r="M106" s="11"/>
      <c r="N106" s="11"/>
    </row>
    <row r="107" spans="1:14" ht="15" customHeight="1" x14ac:dyDescent="0.25">
      <c r="A107" s="176">
        <f t="shared" si="5"/>
        <v>255</v>
      </c>
      <c r="B107" s="177">
        <v>0</v>
      </c>
      <c r="C107" s="178"/>
      <c r="D107" s="11"/>
      <c r="E107" s="11"/>
      <c r="F107" s="11"/>
      <c r="G107" s="11"/>
      <c r="H107" s="11"/>
      <c r="I107" s="11"/>
      <c r="J107" s="11"/>
      <c r="K107" s="11"/>
      <c r="L107" s="11"/>
      <c r="M107" s="11"/>
      <c r="N107" s="11"/>
    </row>
    <row r="108" spans="1:14" ht="15" customHeight="1" x14ac:dyDescent="0.25">
      <c r="A108" s="176">
        <f t="shared" si="5"/>
        <v>256</v>
      </c>
      <c r="B108" s="177">
        <v>0</v>
      </c>
      <c r="C108" s="178"/>
      <c r="D108" s="11"/>
      <c r="E108" s="11"/>
      <c r="F108" s="11"/>
      <c r="G108" s="11"/>
      <c r="H108" s="11"/>
      <c r="I108" s="11"/>
      <c r="J108" s="11"/>
      <c r="K108" s="11"/>
      <c r="L108" s="11"/>
      <c r="M108" s="11"/>
      <c r="N108" s="11"/>
    </row>
    <row r="109" spans="1:14" ht="15" customHeight="1" x14ac:dyDescent="0.25">
      <c r="A109" s="176">
        <f t="shared" si="5"/>
        <v>257</v>
      </c>
      <c r="B109" s="177">
        <v>0</v>
      </c>
      <c r="C109" s="178"/>
      <c r="D109" s="11"/>
      <c r="E109" s="11"/>
      <c r="F109" s="11"/>
      <c r="G109" s="11"/>
      <c r="H109" s="11"/>
      <c r="I109" s="11"/>
      <c r="J109" s="11"/>
      <c r="K109" s="11"/>
      <c r="L109" s="11"/>
      <c r="M109" s="11"/>
      <c r="N109" s="11"/>
    </row>
    <row r="110" spans="1:14" ht="15" customHeight="1" x14ac:dyDescent="0.25">
      <c r="A110" s="176">
        <f t="shared" si="5"/>
        <v>258</v>
      </c>
      <c r="B110" s="177">
        <v>0</v>
      </c>
      <c r="C110" s="178"/>
      <c r="D110" s="11"/>
      <c r="E110" s="11"/>
      <c r="F110" s="11"/>
      <c r="G110" s="11"/>
      <c r="H110" s="11"/>
      <c r="I110" s="11"/>
      <c r="J110" s="11"/>
      <c r="K110" s="11"/>
      <c r="L110" s="11"/>
      <c r="M110" s="11"/>
      <c r="N110" s="11"/>
    </row>
    <row r="111" spans="1:14" ht="15" customHeight="1" x14ac:dyDescent="0.25">
      <c r="A111" s="176">
        <f t="shared" si="5"/>
        <v>259</v>
      </c>
      <c r="B111" s="177">
        <v>0</v>
      </c>
      <c r="C111" s="178"/>
      <c r="D111" s="11"/>
      <c r="E111" s="11"/>
      <c r="F111" s="11"/>
      <c r="G111" s="11"/>
      <c r="H111" s="11"/>
      <c r="I111" s="11"/>
      <c r="J111" s="11"/>
      <c r="K111" s="11"/>
      <c r="L111" s="11"/>
      <c r="M111" s="11"/>
      <c r="N111" s="11"/>
    </row>
    <row r="112" spans="1:14" ht="15" customHeight="1" x14ac:dyDescent="0.25">
      <c r="A112" s="176">
        <f t="shared" si="5"/>
        <v>260</v>
      </c>
      <c r="B112" s="177">
        <v>0</v>
      </c>
      <c r="C112" s="178"/>
      <c r="D112" s="11"/>
      <c r="E112" s="11"/>
      <c r="F112" s="11"/>
      <c r="G112" s="11"/>
      <c r="H112" s="11"/>
      <c r="I112" s="11"/>
      <c r="J112" s="11"/>
      <c r="K112" s="11"/>
      <c r="L112" s="11"/>
      <c r="M112" s="11"/>
      <c r="N112" s="11"/>
    </row>
    <row r="113" spans="1:14" ht="15" customHeight="1" x14ac:dyDescent="0.25">
      <c r="A113" s="176">
        <f t="shared" si="5"/>
        <v>261</v>
      </c>
      <c r="B113" s="177">
        <v>0</v>
      </c>
      <c r="C113" s="178"/>
      <c r="D113" s="11"/>
      <c r="E113" s="11"/>
      <c r="F113" s="11"/>
      <c r="G113" s="11"/>
      <c r="H113" s="11"/>
      <c r="I113" s="11"/>
      <c r="J113" s="11"/>
      <c r="K113" s="11"/>
      <c r="L113" s="11"/>
      <c r="M113" s="11"/>
      <c r="N113" s="11"/>
    </row>
    <row r="114" spans="1:14" ht="15" customHeight="1" x14ac:dyDescent="0.25">
      <c r="A114" s="176">
        <f t="shared" si="5"/>
        <v>262</v>
      </c>
      <c r="B114" s="177">
        <v>0</v>
      </c>
      <c r="C114" s="178"/>
      <c r="D114" s="11"/>
      <c r="E114" s="11"/>
      <c r="F114" s="11"/>
      <c r="G114" s="11"/>
      <c r="H114" s="11"/>
      <c r="I114" s="11"/>
      <c r="J114" s="11"/>
      <c r="K114" s="11"/>
      <c r="L114" s="11"/>
      <c r="M114" s="11"/>
      <c r="N114" s="11"/>
    </row>
    <row r="115" spans="1:14" ht="15" customHeight="1" x14ac:dyDescent="0.25">
      <c r="A115" s="176">
        <f t="shared" si="5"/>
        <v>263</v>
      </c>
      <c r="B115" s="177">
        <v>0</v>
      </c>
      <c r="C115" s="178"/>
      <c r="D115" s="11"/>
      <c r="E115" s="11"/>
      <c r="F115" s="11"/>
      <c r="G115" s="11"/>
      <c r="H115" s="11"/>
      <c r="I115" s="11"/>
      <c r="J115" s="11"/>
      <c r="K115" s="11"/>
      <c r="L115" s="11"/>
      <c r="M115" s="11"/>
      <c r="N115" s="11"/>
    </row>
    <row r="116" spans="1:14" ht="15" customHeight="1" x14ac:dyDescent="0.25">
      <c r="A116" s="176">
        <f t="shared" si="5"/>
        <v>264</v>
      </c>
      <c r="B116" s="177">
        <v>0</v>
      </c>
      <c r="C116" s="178"/>
      <c r="D116" s="11"/>
      <c r="E116" s="11"/>
      <c r="F116" s="11"/>
      <c r="G116" s="11"/>
      <c r="H116" s="11"/>
      <c r="I116" s="11"/>
      <c r="J116" s="11"/>
      <c r="K116" s="11"/>
      <c r="L116" s="11"/>
      <c r="M116" s="11"/>
      <c r="N116" s="11"/>
    </row>
    <row r="117" spans="1:14" ht="15" customHeight="1" x14ac:dyDescent="0.25">
      <c r="A117" s="176">
        <f t="shared" si="5"/>
        <v>265</v>
      </c>
      <c r="B117" s="177">
        <v>0</v>
      </c>
      <c r="C117" s="178"/>
      <c r="D117" s="11"/>
      <c r="E117" s="11"/>
      <c r="F117" s="11"/>
      <c r="G117" s="11"/>
      <c r="H117" s="11"/>
      <c r="I117" s="11"/>
      <c r="J117" s="11"/>
      <c r="K117" s="11"/>
      <c r="L117" s="11"/>
      <c r="M117" s="11"/>
      <c r="N117" s="11"/>
    </row>
    <row r="118" spans="1:14" ht="15" customHeight="1" x14ac:dyDescent="0.25">
      <c r="A118" s="179">
        <f>($J$1*60)+$K$1</f>
        <v>266</v>
      </c>
      <c r="B118" s="180">
        <v>0</v>
      </c>
      <c r="C118" s="178"/>
      <c r="D118" s="11"/>
      <c r="E118" s="11"/>
      <c r="F118" s="11"/>
      <c r="G118" s="11"/>
      <c r="H118" s="11"/>
      <c r="I118" s="11"/>
      <c r="J118" s="11"/>
      <c r="K118" s="11"/>
      <c r="L118" s="11"/>
      <c r="M118" s="11"/>
      <c r="N118" s="11"/>
    </row>
    <row r="119" spans="1:14" ht="15" customHeight="1" x14ac:dyDescent="0.25">
      <c r="A119" s="181">
        <f t="shared" ref="A119:A182" si="6">A118+1</f>
        <v>267</v>
      </c>
      <c r="B119" s="182">
        <v>0.4</v>
      </c>
      <c r="C119" s="11"/>
      <c r="D119" s="11"/>
      <c r="E119" s="11"/>
      <c r="F119" s="11"/>
      <c r="G119" s="11"/>
      <c r="H119" s="11"/>
      <c r="I119" s="11"/>
      <c r="J119" s="11"/>
      <c r="K119" s="11"/>
      <c r="L119" s="11"/>
      <c r="M119" s="11"/>
      <c r="N119" s="11"/>
    </row>
    <row r="120" spans="1:14" ht="15" customHeight="1" x14ac:dyDescent="0.25">
      <c r="A120" s="13">
        <f t="shared" si="6"/>
        <v>268</v>
      </c>
      <c r="B120" s="173">
        <v>0.8</v>
      </c>
      <c r="C120" s="11"/>
      <c r="D120" s="11"/>
      <c r="E120" s="111"/>
      <c r="F120" s="11"/>
      <c r="G120" s="11"/>
      <c r="H120" s="11"/>
      <c r="I120" s="11"/>
      <c r="J120" s="11"/>
      <c r="K120" s="11"/>
      <c r="L120" s="11"/>
      <c r="M120" s="11"/>
      <c r="N120" s="11"/>
    </row>
    <row r="121" spans="1:14" ht="15" customHeight="1" x14ac:dyDescent="0.25">
      <c r="A121" s="13">
        <f t="shared" si="6"/>
        <v>269</v>
      </c>
      <c r="B121" s="173">
        <v>1.2</v>
      </c>
      <c r="C121" s="11"/>
      <c r="D121" s="11"/>
      <c r="E121" s="11"/>
      <c r="F121" s="11"/>
      <c r="G121" s="11"/>
      <c r="H121" s="11"/>
      <c r="I121" s="11"/>
      <c r="J121" s="11"/>
      <c r="K121" s="11"/>
      <c r="L121" s="11"/>
      <c r="M121" s="11"/>
      <c r="N121" s="11"/>
    </row>
    <row r="122" spans="1:14" ht="15" customHeight="1" x14ac:dyDescent="0.25">
      <c r="A122" s="13">
        <f t="shared" si="6"/>
        <v>270</v>
      </c>
      <c r="B122" s="173">
        <v>1.6</v>
      </c>
      <c r="C122" s="11"/>
      <c r="D122" s="11"/>
      <c r="E122" s="11"/>
      <c r="F122" s="11"/>
      <c r="G122" s="11"/>
      <c r="H122" s="11"/>
      <c r="I122" s="11"/>
      <c r="J122" s="11"/>
      <c r="K122" s="11"/>
      <c r="L122" s="11"/>
      <c r="M122" s="11"/>
      <c r="N122" s="11"/>
    </row>
    <row r="123" spans="1:14" ht="15" customHeight="1" x14ac:dyDescent="0.25">
      <c r="A123" s="13">
        <f t="shared" si="6"/>
        <v>271</v>
      </c>
      <c r="B123" s="173">
        <v>2</v>
      </c>
      <c r="C123" s="11"/>
      <c r="D123" s="11"/>
      <c r="E123" s="11"/>
      <c r="F123" s="11"/>
      <c r="G123" s="11"/>
      <c r="H123" s="11"/>
      <c r="I123" s="11"/>
      <c r="J123" s="11"/>
      <c r="K123" s="11"/>
      <c r="L123" s="11"/>
      <c r="M123" s="11"/>
      <c r="N123" s="11"/>
    </row>
    <row r="124" spans="1:14" ht="15" customHeight="1" x14ac:dyDescent="0.25">
      <c r="A124" s="13">
        <f t="shared" si="6"/>
        <v>272</v>
      </c>
      <c r="B124" s="173">
        <v>2.4</v>
      </c>
      <c r="C124" s="11"/>
      <c r="D124" s="11"/>
      <c r="E124" s="11"/>
      <c r="F124" s="11"/>
      <c r="G124" s="11"/>
      <c r="H124" s="11"/>
      <c r="I124" s="11"/>
      <c r="J124" s="11"/>
      <c r="K124" s="11"/>
      <c r="L124" s="11"/>
      <c r="M124" s="11"/>
      <c r="N124" s="11"/>
    </row>
    <row r="125" spans="1:14" ht="15" customHeight="1" x14ac:dyDescent="0.25">
      <c r="A125" s="13">
        <f t="shared" si="6"/>
        <v>273</v>
      </c>
      <c r="B125" s="173">
        <v>2.8</v>
      </c>
      <c r="C125" s="11"/>
      <c r="D125" s="11"/>
      <c r="E125" s="11"/>
      <c r="F125" s="11"/>
      <c r="G125" s="11"/>
      <c r="H125" s="11"/>
      <c r="I125" s="11"/>
      <c r="J125" s="11"/>
      <c r="K125" s="11"/>
      <c r="L125" s="11"/>
      <c r="M125" s="11"/>
      <c r="N125" s="11"/>
    </row>
    <row r="126" spans="1:14" ht="15" customHeight="1" x14ac:dyDescent="0.25">
      <c r="A126" s="13">
        <f t="shared" si="6"/>
        <v>274</v>
      </c>
      <c r="B126" s="173">
        <v>3.2</v>
      </c>
      <c r="C126" s="11"/>
      <c r="D126" s="11"/>
      <c r="E126" s="11"/>
      <c r="F126" s="11"/>
      <c r="G126" s="11"/>
      <c r="H126" s="11"/>
      <c r="I126" s="11"/>
      <c r="J126" s="11"/>
      <c r="K126" s="11"/>
      <c r="L126" s="11"/>
      <c r="M126" s="11"/>
      <c r="N126" s="11"/>
    </row>
    <row r="127" spans="1:14" ht="15" customHeight="1" x14ac:dyDescent="0.25">
      <c r="A127" s="13">
        <f t="shared" si="6"/>
        <v>275</v>
      </c>
      <c r="B127" s="173">
        <v>3.6</v>
      </c>
      <c r="C127" s="11"/>
      <c r="D127" s="11"/>
      <c r="E127" s="11"/>
      <c r="F127" s="11"/>
      <c r="G127" s="11"/>
      <c r="H127" s="11"/>
      <c r="I127" s="11"/>
      <c r="J127" s="11"/>
      <c r="K127" s="11"/>
      <c r="L127" s="11"/>
      <c r="M127" s="11"/>
      <c r="N127" s="11"/>
    </row>
    <row r="128" spans="1:14" ht="15" customHeight="1" x14ac:dyDescent="0.25">
      <c r="A128" s="13">
        <f t="shared" si="6"/>
        <v>276</v>
      </c>
      <c r="B128" s="173">
        <v>4</v>
      </c>
      <c r="C128" s="11"/>
      <c r="D128" s="11"/>
      <c r="E128" s="11"/>
      <c r="F128" s="11"/>
      <c r="G128" s="11"/>
      <c r="H128" s="11"/>
      <c r="I128" s="11"/>
      <c r="J128" s="11"/>
      <c r="K128" s="11"/>
      <c r="L128" s="11"/>
      <c r="M128" s="11"/>
      <c r="N128" s="11"/>
    </row>
    <row r="129" spans="1:14" ht="15" customHeight="1" x14ac:dyDescent="0.25">
      <c r="A129" s="13">
        <f t="shared" si="6"/>
        <v>277</v>
      </c>
      <c r="B129" s="173">
        <v>4.4000000000000004</v>
      </c>
      <c r="C129" s="11"/>
      <c r="D129" s="11"/>
      <c r="E129" s="11"/>
      <c r="F129" s="11"/>
      <c r="G129" s="11"/>
      <c r="H129" s="11"/>
      <c r="I129" s="11"/>
      <c r="J129" s="11"/>
      <c r="K129" s="11"/>
      <c r="L129" s="11"/>
      <c r="M129" s="11"/>
      <c r="N129" s="11"/>
    </row>
    <row r="130" spans="1:14" ht="15" customHeight="1" x14ac:dyDescent="0.25">
      <c r="A130" s="13">
        <f t="shared" si="6"/>
        <v>278</v>
      </c>
      <c r="B130" s="173">
        <v>4.8</v>
      </c>
      <c r="C130" s="11"/>
      <c r="D130" s="11"/>
      <c r="E130" s="11"/>
      <c r="F130" s="11"/>
      <c r="G130" s="11"/>
      <c r="H130" s="11"/>
      <c r="I130" s="11"/>
      <c r="J130" s="11"/>
      <c r="K130" s="11"/>
      <c r="L130" s="11"/>
      <c r="M130" s="11"/>
      <c r="N130" s="11"/>
    </row>
    <row r="131" spans="1:14" ht="15" customHeight="1" x14ac:dyDescent="0.25">
      <c r="A131" s="13">
        <f t="shared" si="6"/>
        <v>279</v>
      </c>
      <c r="B131" s="173">
        <v>5.2</v>
      </c>
      <c r="C131" s="11"/>
      <c r="D131" s="11"/>
      <c r="E131" s="11"/>
      <c r="F131" s="11"/>
      <c r="G131" s="11"/>
      <c r="H131" s="11"/>
      <c r="I131" s="11"/>
      <c r="J131" s="11"/>
      <c r="K131" s="11"/>
      <c r="L131" s="11"/>
      <c r="M131" s="11"/>
      <c r="N131" s="11"/>
    </row>
    <row r="132" spans="1:14" ht="15" customHeight="1" x14ac:dyDescent="0.25">
      <c r="A132" s="13">
        <f t="shared" si="6"/>
        <v>280</v>
      </c>
      <c r="B132" s="173">
        <v>5.6</v>
      </c>
      <c r="C132" s="11"/>
      <c r="D132" s="11"/>
      <c r="E132" s="11"/>
      <c r="F132" s="11"/>
      <c r="G132" s="11"/>
      <c r="H132" s="11"/>
      <c r="I132" s="11"/>
      <c r="J132" s="11"/>
      <c r="K132" s="11"/>
      <c r="L132" s="11"/>
      <c r="M132" s="11"/>
      <c r="N132" s="11"/>
    </row>
    <row r="133" spans="1:14" ht="15" customHeight="1" x14ac:dyDescent="0.25">
      <c r="A133" s="13">
        <f t="shared" si="6"/>
        <v>281</v>
      </c>
      <c r="B133" s="173">
        <v>6</v>
      </c>
      <c r="C133" s="11"/>
      <c r="D133" s="11"/>
      <c r="E133" s="11"/>
      <c r="F133" s="11"/>
      <c r="G133" s="11"/>
      <c r="H133" s="11"/>
      <c r="I133" s="11"/>
      <c r="J133" s="11"/>
      <c r="K133" s="11"/>
      <c r="L133" s="11"/>
      <c r="M133" s="11"/>
      <c r="N133" s="11"/>
    </row>
    <row r="134" spans="1:14" ht="15" customHeight="1" x14ac:dyDescent="0.25">
      <c r="A134" s="13">
        <f t="shared" si="6"/>
        <v>282</v>
      </c>
      <c r="B134" s="173">
        <v>6.4</v>
      </c>
      <c r="C134" s="11"/>
      <c r="D134" s="11"/>
      <c r="E134" s="11"/>
      <c r="F134" s="11"/>
      <c r="G134" s="11"/>
      <c r="H134" s="11"/>
      <c r="I134" s="11"/>
      <c r="J134" s="11"/>
      <c r="K134" s="11"/>
      <c r="L134" s="11"/>
      <c r="M134" s="11"/>
      <c r="N134" s="11"/>
    </row>
    <row r="135" spans="1:14" ht="15" customHeight="1" x14ac:dyDescent="0.25">
      <c r="A135" s="13">
        <f t="shared" si="6"/>
        <v>283</v>
      </c>
      <c r="B135" s="173">
        <v>6.8</v>
      </c>
      <c r="C135" s="11"/>
      <c r="D135" s="11"/>
      <c r="E135" s="11"/>
      <c r="F135" s="11"/>
      <c r="G135" s="11"/>
      <c r="H135" s="11"/>
      <c r="I135" s="11"/>
      <c r="J135" s="11"/>
      <c r="K135" s="11"/>
      <c r="L135" s="11"/>
      <c r="M135" s="11"/>
      <c r="N135" s="11"/>
    </row>
    <row r="136" spans="1:14" ht="15" customHeight="1" x14ac:dyDescent="0.25">
      <c r="A136" s="13">
        <f t="shared" si="6"/>
        <v>284</v>
      </c>
      <c r="B136" s="173">
        <v>7.2</v>
      </c>
      <c r="C136" s="11"/>
      <c r="D136" s="11"/>
      <c r="E136" s="11"/>
      <c r="F136" s="11"/>
      <c r="G136" s="11"/>
      <c r="H136" s="11"/>
      <c r="I136" s="11"/>
      <c r="J136" s="11"/>
      <c r="K136" s="11"/>
      <c r="L136" s="11"/>
      <c r="M136" s="11"/>
      <c r="N136" s="11"/>
    </row>
    <row r="137" spans="1:14" ht="15" customHeight="1" x14ac:dyDescent="0.25">
      <c r="A137" s="13">
        <f t="shared" si="6"/>
        <v>285</v>
      </c>
      <c r="B137" s="173">
        <v>7.6</v>
      </c>
      <c r="C137" s="11"/>
      <c r="D137" s="11"/>
      <c r="E137" s="11"/>
      <c r="F137" s="11"/>
      <c r="G137" s="11"/>
      <c r="H137" s="11"/>
      <c r="I137" s="11"/>
      <c r="J137" s="11"/>
      <c r="K137" s="11"/>
      <c r="L137" s="11"/>
      <c r="M137" s="11"/>
      <c r="N137" s="11"/>
    </row>
    <row r="138" spans="1:14" ht="15" customHeight="1" x14ac:dyDescent="0.25">
      <c r="A138" s="13">
        <f t="shared" si="6"/>
        <v>286</v>
      </c>
      <c r="B138" s="173">
        <v>8</v>
      </c>
      <c r="C138" s="11"/>
      <c r="D138" s="11"/>
      <c r="E138" s="11"/>
      <c r="F138" s="11"/>
      <c r="G138" s="11"/>
      <c r="H138" s="11"/>
      <c r="I138" s="11"/>
      <c r="J138" s="11"/>
      <c r="K138" s="11"/>
      <c r="L138" s="11"/>
      <c r="M138" s="11"/>
      <c r="N138" s="11"/>
    </row>
    <row r="139" spans="1:14" ht="15" customHeight="1" x14ac:dyDescent="0.25">
      <c r="A139" s="13">
        <f t="shared" si="6"/>
        <v>287</v>
      </c>
      <c r="B139" s="173">
        <v>8.4</v>
      </c>
      <c r="C139" s="11"/>
      <c r="D139" s="11"/>
      <c r="E139" s="11"/>
      <c r="F139" s="11"/>
      <c r="G139" s="11"/>
      <c r="H139" s="11"/>
      <c r="I139" s="11"/>
      <c r="J139" s="11"/>
      <c r="K139" s="11"/>
      <c r="L139" s="11"/>
      <c r="M139" s="11"/>
      <c r="N139" s="11"/>
    </row>
    <row r="140" spans="1:14" ht="15" customHeight="1" x14ac:dyDescent="0.25">
      <c r="A140" s="13">
        <f t="shared" si="6"/>
        <v>288</v>
      </c>
      <c r="B140" s="173">
        <v>8.8000000000000007</v>
      </c>
      <c r="C140" s="11"/>
      <c r="D140" s="11"/>
      <c r="E140" s="11"/>
      <c r="F140" s="11"/>
      <c r="G140" s="11"/>
      <c r="H140" s="11"/>
      <c r="I140" s="11"/>
      <c r="J140" s="11"/>
      <c r="K140" s="11"/>
      <c r="L140" s="11"/>
      <c r="M140" s="11"/>
      <c r="N140" s="11"/>
    </row>
    <row r="141" spans="1:14" ht="15" customHeight="1" x14ac:dyDescent="0.25">
      <c r="A141" s="13">
        <f t="shared" si="6"/>
        <v>289</v>
      </c>
      <c r="B141" s="173">
        <v>9.1999999999999993</v>
      </c>
      <c r="C141" s="11"/>
      <c r="D141" s="11"/>
      <c r="E141" s="11"/>
      <c r="F141" s="11"/>
      <c r="G141" s="11"/>
      <c r="H141" s="11"/>
      <c r="I141" s="11"/>
      <c r="J141" s="11"/>
      <c r="K141" s="11"/>
      <c r="L141" s="11"/>
      <c r="M141" s="11"/>
      <c r="N141" s="11"/>
    </row>
    <row r="142" spans="1:14" ht="15" customHeight="1" x14ac:dyDescent="0.25">
      <c r="A142" s="13">
        <f t="shared" si="6"/>
        <v>290</v>
      </c>
      <c r="B142" s="173">
        <v>9.6</v>
      </c>
      <c r="C142" s="11"/>
      <c r="D142" s="11"/>
      <c r="E142" s="11"/>
      <c r="F142" s="11"/>
      <c r="G142" s="11"/>
      <c r="H142" s="11"/>
      <c r="I142" s="11"/>
      <c r="J142" s="11"/>
      <c r="K142" s="11"/>
      <c r="L142" s="11"/>
      <c r="M142" s="11"/>
      <c r="N142" s="11"/>
    </row>
    <row r="143" spans="1:14" ht="15" customHeight="1" x14ac:dyDescent="0.25">
      <c r="A143" s="13">
        <f t="shared" si="6"/>
        <v>291</v>
      </c>
      <c r="B143" s="173">
        <v>10</v>
      </c>
      <c r="C143" s="11"/>
      <c r="D143" s="11"/>
      <c r="E143" s="11"/>
      <c r="F143" s="11"/>
      <c r="G143" s="11"/>
      <c r="H143" s="11"/>
      <c r="I143" s="11"/>
      <c r="J143" s="11"/>
      <c r="K143" s="11"/>
      <c r="L143" s="11"/>
      <c r="M143" s="11"/>
      <c r="N143" s="11"/>
    </row>
    <row r="144" spans="1:14" ht="15" customHeight="1" x14ac:dyDescent="0.25">
      <c r="A144" s="13">
        <f t="shared" si="6"/>
        <v>292</v>
      </c>
      <c r="B144" s="173">
        <v>10.4</v>
      </c>
      <c r="C144" s="11"/>
      <c r="D144" s="11"/>
      <c r="E144" s="11"/>
      <c r="F144" s="11"/>
      <c r="G144" s="11"/>
      <c r="H144" s="11"/>
      <c r="I144" s="11"/>
      <c r="J144" s="11"/>
      <c r="K144" s="11"/>
      <c r="L144" s="11"/>
      <c r="M144" s="11"/>
      <c r="N144" s="11"/>
    </row>
    <row r="145" spans="1:14" ht="15" customHeight="1" x14ac:dyDescent="0.25">
      <c r="A145" s="13">
        <f t="shared" si="6"/>
        <v>293</v>
      </c>
      <c r="B145" s="173">
        <v>10.8</v>
      </c>
      <c r="C145" s="11"/>
      <c r="D145" s="11"/>
      <c r="E145" s="11"/>
      <c r="F145" s="11"/>
      <c r="G145" s="11"/>
      <c r="H145" s="11"/>
      <c r="I145" s="11"/>
      <c r="J145" s="11"/>
      <c r="K145" s="11"/>
      <c r="L145" s="11"/>
      <c r="M145" s="11"/>
      <c r="N145" s="11"/>
    </row>
    <row r="146" spans="1:14" ht="15" customHeight="1" x14ac:dyDescent="0.25">
      <c r="A146" s="13">
        <f t="shared" si="6"/>
        <v>294</v>
      </c>
      <c r="B146" s="173">
        <v>11.2</v>
      </c>
      <c r="C146" s="11"/>
      <c r="D146" s="11"/>
      <c r="E146" s="11"/>
      <c r="F146" s="11"/>
      <c r="G146" s="11"/>
      <c r="H146" s="11"/>
      <c r="I146" s="11"/>
      <c r="J146" s="11"/>
      <c r="K146" s="11"/>
      <c r="L146" s="11"/>
      <c r="M146" s="11"/>
      <c r="N146" s="11"/>
    </row>
    <row r="147" spans="1:14" ht="15" customHeight="1" x14ac:dyDescent="0.25">
      <c r="A147" s="13">
        <f t="shared" si="6"/>
        <v>295</v>
      </c>
      <c r="B147" s="173">
        <v>11.6</v>
      </c>
      <c r="C147" s="11"/>
      <c r="D147" s="11"/>
      <c r="E147" s="11"/>
      <c r="F147" s="11"/>
      <c r="G147" s="11"/>
      <c r="H147" s="11"/>
      <c r="I147" s="11"/>
      <c r="J147" s="11"/>
      <c r="K147" s="11"/>
      <c r="L147" s="11"/>
      <c r="M147" s="11"/>
      <c r="N147" s="11"/>
    </row>
    <row r="148" spans="1:14" ht="15" customHeight="1" x14ac:dyDescent="0.25">
      <c r="A148" s="13">
        <f t="shared" si="6"/>
        <v>296</v>
      </c>
      <c r="B148" s="173">
        <v>12</v>
      </c>
      <c r="C148" s="11"/>
      <c r="D148" s="11"/>
      <c r="E148" s="11"/>
      <c r="F148" s="11"/>
      <c r="G148" s="11"/>
      <c r="H148" s="11"/>
      <c r="I148" s="11"/>
      <c r="J148" s="11"/>
      <c r="K148" s="11"/>
      <c r="L148" s="11"/>
      <c r="M148" s="11"/>
      <c r="N148" s="11"/>
    </row>
    <row r="149" spans="1:14" ht="15" customHeight="1" x14ac:dyDescent="0.25">
      <c r="A149" s="13">
        <f t="shared" si="6"/>
        <v>297</v>
      </c>
      <c r="B149" s="173">
        <v>12.4</v>
      </c>
      <c r="C149" s="11"/>
      <c r="D149" s="11"/>
      <c r="E149" s="11"/>
      <c r="F149" s="11"/>
      <c r="G149" s="11"/>
      <c r="H149" s="11"/>
      <c r="I149" s="11"/>
      <c r="J149" s="11"/>
      <c r="K149" s="11"/>
      <c r="L149" s="11"/>
      <c r="M149" s="11"/>
      <c r="N149" s="11"/>
    </row>
    <row r="150" spans="1:14" ht="15" customHeight="1" x14ac:dyDescent="0.25">
      <c r="A150" s="13">
        <f t="shared" si="6"/>
        <v>298</v>
      </c>
      <c r="B150" s="173">
        <v>12.8</v>
      </c>
      <c r="C150" s="11"/>
      <c r="D150" s="11"/>
      <c r="E150" s="11"/>
      <c r="F150" s="11"/>
      <c r="G150" s="11"/>
      <c r="H150" s="11"/>
      <c r="I150" s="11"/>
      <c r="J150" s="11"/>
      <c r="K150" s="11"/>
      <c r="L150" s="11"/>
      <c r="M150" s="11"/>
      <c r="N150" s="11"/>
    </row>
    <row r="151" spans="1:14" ht="15" customHeight="1" x14ac:dyDescent="0.25">
      <c r="A151" s="13">
        <f t="shared" si="6"/>
        <v>299</v>
      </c>
      <c r="B151" s="173">
        <v>13.2</v>
      </c>
      <c r="C151" s="11"/>
      <c r="D151" s="11"/>
      <c r="E151" s="11"/>
      <c r="F151" s="11"/>
      <c r="G151" s="11"/>
      <c r="H151" s="11"/>
      <c r="I151" s="11"/>
      <c r="J151" s="11"/>
      <c r="K151" s="11"/>
      <c r="L151" s="11"/>
      <c r="M151" s="11"/>
      <c r="N151" s="11"/>
    </row>
    <row r="152" spans="1:14" ht="15" customHeight="1" x14ac:dyDescent="0.25">
      <c r="A152" s="13">
        <f t="shared" si="6"/>
        <v>300</v>
      </c>
      <c r="B152" s="173">
        <v>13.6</v>
      </c>
      <c r="C152" s="11"/>
      <c r="D152" s="11"/>
      <c r="E152" s="11"/>
      <c r="F152" s="11"/>
      <c r="G152" s="11"/>
      <c r="H152" s="11"/>
      <c r="I152" s="11"/>
      <c r="J152" s="11"/>
      <c r="K152" s="11"/>
      <c r="L152" s="11"/>
      <c r="M152" s="11"/>
      <c r="N152" s="11"/>
    </row>
    <row r="153" spans="1:14" ht="15" customHeight="1" x14ac:dyDescent="0.25">
      <c r="A153" s="13">
        <f t="shared" si="6"/>
        <v>301</v>
      </c>
      <c r="B153" s="173">
        <v>14</v>
      </c>
      <c r="C153" s="11"/>
      <c r="D153" s="11"/>
      <c r="E153" s="11"/>
      <c r="F153" s="11"/>
      <c r="G153" s="11"/>
      <c r="H153" s="11"/>
      <c r="I153" s="11"/>
      <c r="J153" s="11"/>
      <c r="K153" s="11"/>
      <c r="L153" s="11"/>
      <c r="M153" s="11"/>
      <c r="N153" s="11"/>
    </row>
    <row r="154" spans="1:14" ht="15" customHeight="1" x14ac:dyDescent="0.25">
      <c r="A154" s="13">
        <f t="shared" si="6"/>
        <v>302</v>
      </c>
      <c r="B154" s="173">
        <v>14.4</v>
      </c>
      <c r="C154" s="11"/>
      <c r="D154" s="11"/>
      <c r="E154" s="11"/>
      <c r="F154" s="11"/>
      <c r="G154" s="11"/>
      <c r="H154" s="11"/>
      <c r="I154" s="11"/>
      <c r="J154" s="11"/>
      <c r="K154" s="11"/>
      <c r="L154" s="11"/>
      <c r="M154" s="11"/>
      <c r="N154" s="11"/>
    </row>
    <row r="155" spans="1:14" ht="15" customHeight="1" x14ac:dyDescent="0.25">
      <c r="A155" s="13">
        <f t="shared" si="6"/>
        <v>303</v>
      </c>
      <c r="B155" s="173">
        <v>14.8</v>
      </c>
      <c r="C155" s="11"/>
      <c r="D155" s="11"/>
      <c r="E155" s="11"/>
      <c r="F155" s="11"/>
      <c r="G155" s="11"/>
      <c r="H155" s="11"/>
      <c r="I155" s="11"/>
      <c r="J155" s="11"/>
      <c r="K155" s="11"/>
      <c r="L155" s="11"/>
      <c r="M155" s="11"/>
      <c r="N155" s="11"/>
    </row>
    <row r="156" spans="1:14" ht="15" customHeight="1" x14ac:dyDescent="0.25">
      <c r="A156" s="13">
        <f t="shared" si="6"/>
        <v>304</v>
      </c>
      <c r="B156" s="173">
        <v>15.2</v>
      </c>
      <c r="C156" s="11"/>
      <c r="D156" s="11"/>
      <c r="E156" s="11"/>
      <c r="F156" s="11"/>
      <c r="G156" s="11"/>
      <c r="H156" s="11"/>
      <c r="I156" s="11"/>
      <c r="J156" s="11"/>
      <c r="K156" s="11"/>
      <c r="L156" s="11"/>
      <c r="M156" s="11"/>
      <c r="N156" s="11"/>
    </row>
    <row r="157" spans="1:14" ht="15" customHeight="1" x14ac:dyDescent="0.25">
      <c r="A157" s="13">
        <f t="shared" si="6"/>
        <v>305</v>
      </c>
      <c r="B157" s="173">
        <v>15.6</v>
      </c>
      <c r="C157" s="11"/>
      <c r="D157" s="11"/>
      <c r="E157" s="11"/>
      <c r="F157" s="11"/>
      <c r="G157" s="11"/>
      <c r="H157" s="11"/>
      <c r="I157" s="11"/>
      <c r="J157" s="11"/>
      <c r="K157" s="11"/>
      <c r="L157" s="11"/>
      <c r="M157" s="11"/>
      <c r="N157" s="11"/>
    </row>
    <row r="158" spans="1:14" ht="15" customHeight="1" x14ac:dyDescent="0.25">
      <c r="A158" s="13">
        <f t="shared" si="6"/>
        <v>306</v>
      </c>
      <c r="B158" s="173">
        <v>16</v>
      </c>
      <c r="C158" s="11"/>
      <c r="D158" s="11"/>
      <c r="E158" s="11"/>
      <c r="F158" s="11"/>
      <c r="G158" s="11"/>
      <c r="H158" s="11"/>
      <c r="I158" s="11"/>
      <c r="J158" s="11"/>
      <c r="K158" s="11"/>
      <c r="L158" s="11"/>
      <c r="M158" s="11"/>
      <c r="N158" s="11"/>
    </row>
    <row r="159" spans="1:14" ht="15" customHeight="1" x14ac:dyDescent="0.25">
      <c r="A159" s="13">
        <f t="shared" si="6"/>
        <v>307</v>
      </c>
      <c r="B159" s="173">
        <v>16.399999999999999</v>
      </c>
      <c r="C159" s="11"/>
      <c r="D159" s="11"/>
      <c r="E159" s="11"/>
      <c r="F159" s="11"/>
      <c r="G159" s="11"/>
      <c r="H159" s="11"/>
      <c r="I159" s="11"/>
      <c r="J159" s="11"/>
      <c r="K159" s="11"/>
      <c r="L159" s="11"/>
      <c r="M159" s="11"/>
      <c r="N159" s="11"/>
    </row>
    <row r="160" spans="1:14" ht="15" customHeight="1" x14ac:dyDescent="0.25">
      <c r="A160" s="13">
        <f t="shared" si="6"/>
        <v>308</v>
      </c>
      <c r="B160" s="173">
        <v>16.8</v>
      </c>
      <c r="C160" s="11"/>
      <c r="D160" s="11"/>
      <c r="E160" s="11"/>
      <c r="F160" s="11"/>
      <c r="G160" s="11"/>
      <c r="H160" s="11"/>
      <c r="I160" s="11"/>
      <c r="J160" s="11"/>
      <c r="K160" s="11"/>
      <c r="L160" s="11"/>
      <c r="M160" s="11"/>
      <c r="N160" s="11"/>
    </row>
    <row r="161" spans="1:14" ht="15" customHeight="1" x14ac:dyDescent="0.25">
      <c r="A161" s="13">
        <f t="shared" si="6"/>
        <v>309</v>
      </c>
      <c r="B161" s="173">
        <v>17.2</v>
      </c>
      <c r="C161" s="11"/>
      <c r="D161" s="11"/>
      <c r="E161" s="11"/>
      <c r="F161" s="11"/>
      <c r="G161" s="11"/>
      <c r="H161" s="11"/>
      <c r="I161" s="11"/>
      <c r="J161" s="11"/>
      <c r="K161" s="11"/>
      <c r="L161" s="11"/>
      <c r="M161" s="11"/>
      <c r="N161" s="11"/>
    </row>
    <row r="162" spans="1:14" ht="15" customHeight="1" x14ac:dyDescent="0.25">
      <c r="A162" s="13">
        <f t="shared" si="6"/>
        <v>310</v>
      </c>
      <c r="B162" s="173">
        <v>17.600000000000001</v>
      </c>
      <c r="C162" s="11"/>
      <c r="D162" s="11"/>
      <c r="E162" s="11"/>
      <c r="F162" s="11"/>
      <c r="G162" s="11"/>
      <c r="H162" s="11"/>
      <c r="I162" s="11"/>
      <c r="J162" s="11"/>
      <c r="K162" s="11"/>
      <c r="L162" s="11"/>
      <c r="M162" s="11"/>
      <c r="N162" s="11"/>
    </row>
    <row r="163" spans="1:14" ht="15" customHeight="1" x14ac:dyDescent="0.25">
      <c r="A163" s="13">
        <f t="shared" si="6"/>
        <v>311</v>
      </c>
      <c r="B163" s="173">
        <v>18</v>
      </c>
      <c r="C163" s="11"/>
      <c r="D163" s="11"/>
      <c r="E163" s="11"/>
      <c r="F163" s="11"/>
      <c r="G163" s="11"/>
      <c r="H163" s="11"/>
      <c r="I163" s="11"/>
      <c r="J163" s="11"/>
      <c r="K163" s="11"/>
      <c r="L163" s="11"/>
      <c r="M163" s="11"/>
      <c r="N163" s="11"/>
    </row>
    <row r="164" spans="1:14" ht="15" customHeight="1" x14ac:dyDescent="0.25">
      <c r="A164" s="13">
        <f t="shared" si="6"/>
        <v>312</v>
      </c>
      <c r="B164" s="173">
        <v>18.399999999999999</v>
      </c>
      <c r="C164" s="11"/>
      <c r="D164" s="11"/>
      <c r="E164" s="11"/>
      <c r="F164" s="11"/>
      <c r="G164" s="11"/>
      <c r="H164" s="11"/>
      <c r="I164" s="11"/>
      <c r="J164" s="11"/>
      <c r="K164" s="11"/>
      <c r="L164" s="11"/>
      <c r="M164" s="11"/>
      <c r="N164" s="11"/>
    </row>
    <row r="165" spans="1:14" ht="15" customHeight="1" x14ac:dyDescent="0.25">
      <c r="A165" s="13">
        <f t="shared" si="6"/>
        <v>313</v>
      </c>
      <c r="B165" s="173">
        <v>18.8</v>
      </c>
      <c r="C165" s="11"/>
      <c r="D165" s="11"/>
      <c r="E165" s="11"/>
      <c r="F165" s="11"/>
      <c r="G165" s="11"/>
      <c r="H165" s="11"/>
      <c r="I165" s="11"/>
      <c r="J165" s="11"/>
      <c r="K165" s="11"/>
      <c r="L165" s="11"/>
      <c r="M165" s="11"/>
      <c r="N165" s="11"/>
    </row>
    <row r="166" spans="1:14" ht="15" customHeight="1" x14ac:dyDescent="0.25">
      <c r="A166" s="13">
        <f t="shared" si="6"/>
        <v>314</v>
      </c>
      <c r="B166" s="173">
        <v>19.2</v>
      </c>
      <c r="C166" s="11"/>
      <c r="D166" s="11"/>
      <c r="E166" s="11"/>
      <c r="F166" s="11"/>
      <c r="G166" s="11"/>
      <c r="H166" s="11"/>
      <c r="I166" s="11"/>
      <c r="J166" s="11"/>
      <c r="K166" s="11"/>
      <c r="L166" s="11"/>
      <c r="M166" s="11"/>
      <c r="N166" s="11"/>
    </row>
    <row r="167" spans="1:14" ht="15" customHeight="1" x14ac:dyDescent="0.25">
      <c r="A167" s="13">
        <f t="shared" si="6"/>
        <v>315</v>
      </c>
      <c r="B167" s="173">
        <v>19.600000000000001</v>
      </c>
      <c r="C167" s="11"/>
      <c r="D167" s="11"/>
      <c r="E167" s="11"/>
      <c r="F167" s="11"/>
      <c r="G167" s="11"/>
      <c r="H167" s="11"/>
      <c r="I167" s="11"/>
      <c r="J167" s="11"/>
      <c r="K167" s="11"/>
      <c r="L167" s="11"/>
      <c r="M167" s="11"/>
      <c r="N167" s="11"/>
    </row>
    <row r="168" spans="1:14" ht="15" customHeight="1" x14ac:dyDescent="0.25">
      <c r="A168" s="13">
        <f t="shared" si="6"/>
        <v>316</v>
      </c>
      <c r="B168" s="173">
        <v>20</v>
      </c>
      <c r="C168" s="11"/>
      <c r="D168" s="11"/>
      <c r="E168" s="11"/>
      <c r="F168" s="11"/>
      <c r="G168" s="11"/>
      <c r="H168" s="11"/>
      <c r="I168" s="11"/>
      <c r="J168" s="11"/>
      <c r="K168" s="11"/>
      <c r="L168" s="11"/>
      <c r="M168" s="11"/>
      <c r="N168" s="11"/>
    </row>
    <row r="169" spans="1:14" ht="15" customHeight="1" x14ac:dyDescent="0.25">
      <c r="A169" s="13">
        <f t="shared" si="6"/>
        <v>317</v>
      </c>
      <c r="B169" s="173">
        <v>20.399999999999999</v>
      </c>
      <c r="C169" s="11"/>
      <c r="D169" s="11"/>
      <c r="E169" s="11"/>
      <c r="F169" s="11"/>
      <c r="G169" s="11"/>
      <c r="H169" s="11"/>
      <c r="I169" s="11"/>
      <c r="J169" s="11"/>
      <c r="K169" s="11"/>
      <c r="L169" s="11"/>
      <c r="M169" s="11"/>
      <c r="N169" s="11"/>
    </row>
    <row r="170" spans="1:14" ht="15" customHeight="1" x14ac:dyDescent="0.25">
      <c r="A170" s="13">
        <f t="shared" si="6"/>
        <v>318</v>
      </c>
      <c r="B170" s="173">
        <v>20.8</v>
      </c>
      <c r="C170" s="11"/>
      <c r="D170" s="11"/>
      <c r="E170" s="11"/>
      <c r="F170" s="11"/>
      <c r="G170" s="11"/>
      <c r="H170" s="11"/>
      <c r="I170" s="11"/>
      <c r="J170" s="11"/>
      <c r="K170" s="11"/>
      <c r="L170" s="11"/>
      <c r="M170" s="11"/>
      <c r="N170" s="11"/>
    </row>
    <row r="171" spans="1:14" ht="15" customHeight="1" x14ac:dyDescent="0.25">
      <c r="A171" s="13">
        <f t="shared" si="6"/>
        <v>319</v>
      </c>
      <c r="B171" s="173">
        <v>21.2</v>
      </c>
      <c r="C171" s="11"/>
      <c r="D171" s="11"/>
      <c r="E171" s="11"/>
      <c r="F171" s="11"/>
      <c r="G171" s="11"/>
      <c r="H171" s="11"/>
      <c r="I171" s="11"/>
      <c r="J171" s="11"/>
      <c r="K171" s="11"/>
      <c r="L171" s="11"/>
      <c r="M171" s="11"/>
      <c r="N171" s="11"/>
    </row>
    <row r="172" spans="1:14" ht="15" customHeight="1" x14ac:dyDescent="0.25">
      <c r="A172" s="13">
        <f t="shared" si="6"/>
        <v>320</v>
      </c>
      <c r="B172" s="173">
        <v>21.6</v>
      </c>
      <c r="C172" s="11"/>
      <c r="D172" s="11"/>
      <c r="E172" s="11"/>
      <c r="F172" s="11"/>
      <c r="G172" s="11"/>
      <c r="H172" s="11"/>
      <c r="I172" s="11"/>
      <c r="J172" s="11"/>
      <c r="K172" s="11"/>
      <c r="L172" s="11"/>
      <c r="M172" s="11"/>
      <c r="N172" s="11"/>
    </row>
    <row r="173" spans="1:14" ht="15" customHeight="1" x14ac:dyDescent="0.25">
      <c r="A173" s="13">
        <f t="shared" si="6"/>
        <v>321</v>
      </c>
      <c r="B173" s="173">
        <v>22</v>
      </c>
      <c r="C173" s="11"/>
      <c r="D173" s="11"/>
      <c r="E173" s="11"/>
      <c r="F173" s="11"/>
      <c r="G173" s="11"/>
      <c r="H173" s="11"/>
      <c r="I173" s="11"/>
      <c r="J173" s="11"/>
      <c r="K173" s="11"/>
      <c r="L173" s="11"/>
      <c r="M173" s="11"/>
      <c r="N173" s="11"/>
    </row>
    <row r="174" spans="1:14" ht="15" customHeight="1" x14ac:dyDescent="0.25">
      <c r="A174" s="13">
        <f t="shared" si="6"/>
        <v>322</v>
      </c>
      <c r="B174" s="173">
        <v>22.4</v>
      </c>
      <c r="C174" s="11"/>
      <c r="D174" s="11"/>
      <c r="E174" s="11"/>
      <c r="F174" s="11"/>
      <c r="G174" s="11"/>
      <c r="H174" s="11"/>
      <c r="I174" s="11"/>
      <c r="J174" s="11"/>
      <c r="K174" s="11"/>
      <c r="L174" s="11"/>
      <c r="M174" s="11"/>
      <c r="N174" s="11"/>
    </row>
    <row r="175" spans="1:14" ht="15" customHeight="1" x14ac:dyDescent="0.25">
      <c r="A175" s="13">
        <f t="shared" si="6"/>
        <v>323</v>
      </c>
      <c r="B175" s="173">
        <v>22.8</v>
      </c>
      <c r="C175" s="11"/>
      <c r="D175" s="11"/>
      <c r="E175" s="11"/>
      <c r="F175" s="11"/>
      <c r="G175" s="11"/>
      <c r="H175" s="11"/>
      <c r="I175" s="11"/>
      <c r="J175" s="11"/>
      <c r="K175" s="11"/>
      <c r="L175" s="11"/>
      <c r="M175" s="11"/>
      <c r="N175" s="11"/>
    </row>
    <row r="176" spans="1:14" ht="15" customHeight="1" x14ac:dyDescent="0.25">
      <c r="A176" s="13">
        <f t="shared" si="6"/>
        <v>324</v>
      </c>
      <c r="B176" s="173">
        <v>23.2</v>
      </c>
      <c r="C176" s="11"/>
      <c r="D176" s="11"/>
      <c r="E176" s="11"/>
      <c r="F176" s="11"/>
      <c r="G176" s="11"/>
      <c r="H176" s="11"/>
      <c r="I176" s="11"/>
      <c r="J176" s="11"/>
      <c r="K176" s="11"/>
      <c r="L176" s="11"/>
      <c r="M176" s="11"/>
      <c r="N176" s="11"/>
    </row>
    <row r="177" spans="1:14" ht="15" customHeight="1" x14ac:dyDescent="0.25">
      <c r="A177" s="13">
        <f t="shared" si="6"/>
        <v>325</v>
      </c>
      <c r="B177" s="173">
        <v>23.6</v>
      </c>
      <c r="C177" s="11"/>
      <c r="D177" s="11"/>
      <c r="E177" s="11"/>
      <c r="F177" s="11"/>
      <c r="G177" s="11"/>
      <c r="H177" s="11"/>
      <c r="I177" s="11"/>
      <c r="J177" s="11"/>
      <c r="K177" s="11"/>
      <c r="L177" s="11"/>
      <c r="M177" s="11"/>
      <c r="N177" s="11"/>
    </row>
    <row r="178" spans="1:14" ht="15" customHeight="1" x14ac:dyDescent="0.25">
      <c r="A178" s="13">
        <f t="shared" si="6"/>
        <v>326</v>
      </c>
      <c r="B178" s="173">
        <v>24</v>
      </c>
      <c r="C178" s="11"/>
      <c r="D178" s="11"/>
      <c r="E178" s="11"/>
      <c r="F178" s="11"/>
      <c r="G178" s="11"/>
      <c r="H178" s="11"/>
      <c r="I178" s="11"/>
      <c r="J178" s="11"/>
      <c r="K178" s="11"/>
      <c r="L178" s="11"/>
      <c r="M178" s="11"/>
      <c r="N178" s="11"/>
    </row>
    <row r="179" spans="1:14" ht="15" customHeight="1" x14ac:dyDescent="0.25">
      <c r="A179" s="13">
        <f t="shared" si="6"/>
        <v>327</v>
      </c>
      <c r="B179" s="173">
        <v>24.4</v>
      </c>
      <c r="C179" s="11"/>
      <c r="D179" s="11"/>
      <c r="E179" s="11"/>
      <c r="F179" s="11"/>
      <c r="G179" s="11"/>
      <c r="H179" s="11"/>
      <c r="I179" s="11"/>
      <c r="J179" s="11"/>
      <c r="K179" s="11"/>
      <c r="L179" s="11"/>
      <c r="M179" s="11"/>
      <c r="N179" s="11"/>
    </row>
    <row r="180" spans="1:14" ht="15" customHeight="1" x14ac:dyDescent="0.25">
      <c r="A180" s="13">
        <f t="shared" si="6"/>
        <v>328</v>
      </c>
      <c r="B180" s="173">
        <v>24.8</v>
      </c>
      <c r="C180" s="11"/>
      <c r="D180" s="11"/>
      <c r="E180" s="11"/>
      <c r="F180" s="11"/>
      <c r="G180" s="11"/>
      <c r="H180" s="11"/>
      <c r="I180" s="11"/>
      <c r="J180" s="11"/>
      <c r="K180" s="11"/>
      <c r="L180" s="11"/>
      <c r="M180" s="11"/>
      <c r="N180" s="11"/>
    </row>
    <row r="181" spans="1:14" ht="15" customHeight="1" x14ac:dyDescent="0.25">
      <c r="A181" s="13">
        <f t="shared" si="6"/>
        <v>329</v>
      </c>
      <c r="B181" s="173">
        <v>25.2</v>
      </c>
      <c r="C181" s="11"/>
      <c r="D181" s="11"/>
      <c r="E181" s="11"/>
      <c r="F181" s="11"/>
      <c r="G181" s="11"/>
      <c r="H181" s="11"/>
      <c r="I181" s="11"/>
      <c r="J181" s="11"/>
      <c r="K181" s="11"/>
      <c r="L181" s="11"/>
      <c r="M181" s="11"/>
      <c r="N181" s="11"/>
    </row>
    <row r="182" spans="1:14" ht="15" customHeight="1" x14ac:dyDescent="0.25">
      <c r="A182" s="13">
        <f t="shared" si="6"/>
        <v>330</v>
      </c>
      <c r="B182" s="173">
        <v>25.6</v>
      </c>
      <c r="C182" s="11"/>
      <c r="D182" s="11"/>
      <c r="E182" s="11"/>
      <c r="F182" s="11"/>
      <c r="G182" s="11"/>
      <c r="H182" s="11"/>
      <c r="I182" s="11"/>
      <c r="J182" s="11"/>
      <c r="K182" s="11"/>
      <c r="L182" s="11"/>
      <c r="M182" s="11"/>
      <c r="N182" s="11"/>
    </row>
    <row r="183" spans="1:14" ht="15" customHeight="1" x14ac:dyDescent="0.25">
      <c r="A183" s="13">
        <f t="shared" ref="A183:A246" si="7">A182+1</f>
        <v>331</v>
      </c>
      <c r="B183" s="173">
        <v>26</v>
      </c>
      <c r="C183" s="11"/>
      <c r="D183" s="11"/>
      <c r="E183" s="11"/>
      <c r="F183" s="11"/>
      <c r="G183" s="11"/>
      <c r="H183" s="11"/>
      <c r="I183" s="11"/>
      <c r="J183" s="11"/>
      <c r="K183" s="11"/>
      <c r="L183" s="11"/>
      <c r="M183" s="11"/>
      <c r="N183" s="11"/>
    </row>
    <row r="184" spans="1:14" ht="15" customHeight="1" x14ac:dyDescent="0.25">
      <c r="A184" s="13">
        <f t="shared" si="7"/>
        <v>332</v>
      </c>
      <c r="B184" s="173">
        <v>26.4</v>
      </c>
      <c r="C184" s="11"/>
      <c r="D184" s="11"/>
      <c r="E184" s="11"/>
      <c r="F184" s="11"/>
      <c r="G184" s="11"/>
      <c r="H184" s="11"/>
      <c r="I184" s="11"/>
      <c r="J184" s="11"/>
      <c r="K184" s="11"/>
      <c r="L184" s="11"/>
      <c r="M184" s="11"/>
      <c r="N184" s="11"/>
    </row>
    <row r="185" spans="1:14" ht="15" customHeight="1" x14ac:dyDescent="0.25">
      <c r="A185" s="13">
        <f t="shared" si="7"/>
        <v>333</v>
      </c>
      <c r="B185" s="173">
        <v>26.8</v>
      </c>
      <c r="C185" s="11"/>
      <c r="D185" s="11"/>
      <c r="E185" s="11"/>
      <c r="F185" s="11"/>
      <c r="G185" s="11"/>
      <c r="H185" s="11"/>
      <c r="I185" s="11"/>
      <c r="J185" s="11"/>
      <c r="K185" s="11"/>
      <c r="L185" s="11"/>
      <c r="M185" s="11"/>
      <c r="N185" s="11"/>
    </row>
    <row r="186" spans="1:14" ht="15" customHeight="1" x14ac:dyDescent="0.25">
      <c r="A186" s="13">
        <f t="shared" si="7"/>
        <v>334</v>
      </c>
      <c r="B186" s="173">
        <v>27.2</v>
      </c>
      <c r="C186" s="11"/>
      <c r="D186" s="11"/>
      <c r="E186" s="11"/>
      <c r="F186" s="11"/>
      <c r="G186" s="11"/>
      <c r="H186" s="11"/>
      <c r="I186" s="11"/>
      <c r="J186" s="11"/>
      <c r="K186" s="11"/>
      <c r="L186" s="11"/>
      <c r="M186" s="11"/>
      <c r="N186" s="11"/>
    </row>
    <row r="187" spans="1:14" ht="15" customHeight="1" x14ac:dyDescent="0.25">
      <c r="A187" s="13">
        <f t="shared" si="7"/>
        <v>335</v>
      </c>
      <c r="B187" s="173">
        <v>27.6</v>
      </c>
      <c r="C187" s="11"/>
      <c r="D187" s="11"/>
      <c r="E187" s="11"/>
      <c r="F187" s="11"/>
      <c r="G187" s="11"/>
      <c r="H187" s="11"/>
      <c r="I187" s="11"/>
      <c r="J187" s="11"/>
      <c r="K187" s="11"/>
      <c r="L187" s="11"/>
      <c r="M187" s="11"/>
      <c r="N187" s="11"/>
    </row>
    <row r="188" spans="1:14" ht="15" customHeight="1" x14ac:dyDescent="0.25">
      <c r="A188" s="13">
        <f t="shared" si="7"/>
        <v>336</v>
      </c>
      <c r="B188" s="173">
        <v>28</v>
      </c>
      <c r="C188" s="11"/>
      <c r="D188" s="11"/>
      <c r="E188" s="11"/>
      <c r="F188" s="11"/>
      <c r="G188" s="11"/>
      <c r="H188" s="11"/>
      <c r="I188" s="11"/>
      <c r="J188" s="11"/>
      <c r="K188" s="11"/>
      <c r="L188" s="11"/>
      <c r="M188" s="11"/>
      <c r="N188" s="11"/>
    </row>
    <row r="189" spans="1:14" ht="15" customHeight="1" x14ac:dyDescent="0.25">
      <c r="A189" s="13">
        <f t="shared" si="7"/>
        <v>337</v>
      </c>
      <c r="B189" s="173">
        <v>28.4</v>
      </c>
      <c r="C189" s="11"/>
      <c r="D189" s="11"/>
      <c r="E189" s="11"/>
      <c r="F189" s="11"/>
      <c r="G189" s="11"/>
      <c r="H189" s="11"/>
      <c r="I189" s="11"/>
      <c r="J189" s="11"/>
      <c r="K189" s="11"/>
      <c r="L189" s="11"/>
      <c r="M189" s="11"/>
      <c r="N189" s="11"/>
    </row>
    <row r="190" spans="1:14" ht="15" customHeight="1" x14ac:dyDescent="0.25">
      <c r="A190" s="13">
        <f t="shared" si="7"/>
        <v>338</v>
      </c>
      <c r="B190" s="173">
        <v>28.8</v>
      </c>
      <c r="C190" s="11"/>
      <c r="D190" s="11"/>
      <c r="E190" s="11"/>
      <c r="F190" s="11"/>
      <c r="G190" s="11"/>
      <c r="H190" s="11"/>
      <c r="I190" s="11"/>
      <c r="J190" s="11"/>
      <c r="K190" s="11"/>
      <c r="L190" s="11"/>
      <c r="M190" s="11"/>
      <c r="N190" s="11"/>
    </row>
    <row r="191" spans="1:14" ht="15" customHeight="1" x14ac:dyDescent="0.25">
      <c r="A191" s="13">
        <f t="shared" si="7"/>
        <v>339</v>
      </c>
      <c r="B191" s="173">
        <v>29.2</v>
      </c>
      <c r="C191" s="11"/>
      <c r="D191" s="11"/>
      <c r="E191" s="11"/>
      <c r="F191" s="11"/>
      <c r="G191" s="11"/>
      <c r="H191" s="11"/>
      <c r="I191" s="11"/>
      <c r="J191" s="11"/>
      <c r="K191" s="11"/>
      <c r="L191" s="11"/>
      <c r="M191" s="11"/>
      <c r="N191" s="11"/>
    </row>
    <row r="192" spans="1:14" ht="15" customHeight="1" x14ac:dyDescent="0.25">
      <c r="A192" s="13">
        <f t="shared" si="7"/>
        <v>340</v>
      </c>
      <c r="B192" s="173">
        <v>29.6</v>
      </c>
      <c r="C192" s="11"/>
      <c r="D192" s="11"/>
      <c r="E192" s="11"/>
      <c r="F192" s="11"/>
      <c r="G192" s="11"/>
      <c r="H192" s="11"/>
      <c r="I192" s="11"/>
      <c r="J192" s="11"/>
      <c r="K192" s="11"/>
      <c r="L192" s="11"/>
      <c r="M192" s="11"/>
      <c r="N192" s="11"/>
    </row>
    <row r="193" spans="1:14" ht="15" customHeight="1" x14ac:dyDescent="0.25">
      <c r="A193" s="13">
        <f t="shared" si="7"/>
        <v>341</v>
      </c>
      <c r="B193" s="173">
        <v>30</v>
      </c>
      <c r="C193" s="11"/>
      <c r="D193" s="11"/>
      <c r="E193" s="11"/>
      <c r="F193" s="11"/>
      <c r="G193" s="11"/>
      <c r="H193" s="11"/>
      <c r="I193" s="11"/>
      <c r="J193" s="11"/>
      <c r="K193" s="11"/>
      <c r="L193" s="11"/>
      <c r="M193" s="11"/>
      <c r="N193" s="11"/>
    </row>
    <row r="194" spans="1:14" ht="15" customHeight="1" x14ac:dyDescent="0.25">
      <c r="A194" s="13">
        <f t="shared" si="7"/>
        <v>342</v>
      </c>
      <c r="B194" s="173">
        <v>30.4</v>
      </c>
      <c r="C194" s="11"/>
      <c r="D194" s="11"/>
      <c r="E194" s="11"/>
      <c r="F194" s="11"/>
      <c r="G194" s="11"/>
      <c r="H194" s="11"/>
      <c r="I194" s="11"/>
      <c r="J194" s="11"/>
      <c r="K194" s="11"/>
      <c r="L194" s="11"/>
      <c r="M194" s="11"/>
      <c r="N194" s="11"/>
    </row>
    <row r="195" spans="1:14" ht="15" customHeight="1" x14ac:dyDescent="0.25">
      <c r="A195" s="13">
        <f t="shared" si="7"/>
        <v>343</v>
      </c>
      <c r="B195" s="173">
        <v>30.8</v>
      </c>
      <c r="C195" s="11"/>
      <c r="D195" s="11"/>
      <c r="E195" s="11"/>
      <c r="F195" s="11"/>
      <c r="G195" s="11"/>
      <c r="H195" s="11"/>
      <c r="I195" s="11"/>
      <c r="J195" s="11"/>
      <c r="K195" s="11"/>
      <c r="L195" s="11"/>
      <c r="M195" s="11"/>
      <c r="N195" s="11"/>
    </row>
    <row r="196" spans="1:14" ht="15" customHeight="1" x14ac:dyDescent="0.25">
      <c r="A196" s="13">
        <f t="shared" si="7"/>
        <v>344</v>
      </c>
      <c r="B196" s="173">
        <v>31.2</v>
      </c>
      <c r="C196" s="11"/>
      <c r="D196" s="11"/>
      <c r="E196" s="11"/>
      <c r="F196" s="11"/>
      <c r="G196" s="11"/>
      <c r="H196" s="11"/>
      <c r="I196" s="11"/>
      <c r="J196" s="11"/>
      <c r="K196" s="11"/>
      <c r="L196" s="11"/>
      <c r="M196" s="11"/>
      <c r="N196" s="11"/>
    </row>
    <row r="197" spans="1:14" ht="15" customHeight="1" x14ac:dyDescent="0.25">
      <c r="A197" s="13">
        <f t="shared" si="7"/>
        <v>345</v>
      </c>
      <c r="B197" s="173">
        <v>31.6</v>
      </c>
      <c r="C197" s="11"/>
      <c r="D197" s="11"/>
      <c r="E197" s="11"/>
      <c r="F197" s="11"/>
      <c r="G197" s="11"/>
      <c r="H197" s="11"/>
      <c r="I197" s="11"/>
      <c r="J197" s="11"/>
      <c r="K197" s="11"/>
      <c r="L197" s="11"/>
      <c r="M197" s="11"/>
      <c r="N197" s="11"/>
    </row>
    <row r="198" spans="1:14" ht="15" customHeight="1" x14ac:dyDescent="0.25">
      <c r="A198" s="13">
        <f t="shared" si="7"/>
        <v>346</v>
      </c>
      <c r="B198" s="173">
        <v>32</v>
      </c>
      <c r="C198" s="11"/>
      <c r="D198" s="11"/>
      <c r="E198" s="11"/>
      <c r="F198" s="11"/>
      <c r="G198" s="11"/>
      <c r="H198" s="11"/>
      <c r="I198" s="11"/>
      <c r="J198" s="11"/>
      <c r="K198" s="11"/>
      <c r="L198" s="11"/>
      <c r="M198" s="11"/>
      <c r="N198" s="11"/>
    </row>
    <row r="199" spans="1:14" ht="15" customHeight="1" x14ac:dyDescent="0.25">
      <c r="A199" s="13">
        <f t="shared" si="7"/>
        <v>347</v>
      </c>
      <c r="B199" s="173">
        <v>32.4</v>
      </c>
      <c r="C199" s="11"/>
      <c r="D199" s="11"/>
      <c r="E199" s="11"/>
      <c r="F199" s="11"/>
      <c r="G199" s="11"/>
      <c r="H199" s="11"/>
      <c r="I199" s="11"/>
      <c r="J199" s="11"/>
      <c r="K199" s="11"/>
      <c r="L199" s="11"/>
      <c r="M199" s="11"/>
      <c r="N199" s="11"/>
    </row>
    <row r="200" spans="1:14" ht="15" customHeight="1" x14ac:dyDescent="0.25">
      <c r="A200" s="13">
        <f t="shared" si="7"/>
        <v>348</v>
      </c>
      <c r="B200" s="173">
        <v>32.799999999999997</v>
      </c>
      <c r="C200" s="11"/>
      <c r="D200" s="11"/>
      <c r="E200" s="11"/>
      <c r="F200" s="11"/>
      <c r="G200" s="11"/>
      <c r="H200" s="11"/>
      <c r="I200" s="11"/>
      <c r="J200" s="11"/>
      <c r="K200" s="11"/>
      <c r="L200" s="11"/>
      <c r="M200" s="11"/>
      <c r="N200" s="11"/>
    </row>
    <row r="201" spans="1:14" ht="15" customHeight="1" x14ac:dyDescent="0.25">
      <c r="A201" s="13">
        <f t="shared" si="7"/>
        <v>349</v>
      </c>
      <c r="B201" s="173">
        <v>33.200000000000003</v>
      </c>
      <c r="C201" s="11"/>
      <c r="D201" s="11"/>
      <c r="E201" s="11"/>
      <c r="F201" s="11"/>
      <c r="G201" s="11"/>
      <c r="H201" s="11"/>
      <c r="I201" s="11"/>
      <c r="J201" s="11"/>
      <c r="K201" s="11"/>
      <c r="L201" s="11"/>
      <c r="M201" s="11"/>
      <c r="N201" s="11"/>
    </row>
    <row r="202" spans="1:14" ht="15" customHeight="1" x14ac:dyDescent="0.25">
      <c r="A202" s="13">
        <f t="shared" si="7"/>
        <v>350</v>
      </c>
      <c r="B202" s="173">
        <v>33.6</v>
      </c>
      <c r="C202" s="11"/>
      <c r="D202" s="11"/>
      <c r="E202" s="11"/>
      <c r="F202" s="11"/>
      <c r="G202" s="11"/>
      <c r="H202" s="11"/>
      <c r="I202" s="11"/>
      <c r="J202" s="11"/>
      <c r="K202" s="11"/>
      <c r="L202" s="11"/>
      <c r="M202" s="11"/>
      <c r="N202" s="11"/>
    </row>
    <row r="203" spans="1:14" ht="15" customHeight="1" x14ac:dyDescent="0.25">
      <c r="A203" s="13">
        <f t="shared" si="7"/>
        <v>351</v>
      </c>
      <c r="B203" s="173">
        <v>34</v>
      </c>
      <c r="C203" s="11"/>
      <c r="D203" s="11"/>
      <c r="E203" s="11"/>
      <c r="F203" s="11"/>
      <c r="G203" s="11"/>
      <c r="H203" s="11"/>
      <c r="I203" s="11"/>
      <c r="J203" s="11"/>
      <c r="K203" s="11"/>
      <c r="L203" s="11"/>
      <c r="M203" s="11"/>
      <c r="N203" s="11"/>
    </row>
    <row r="204" spans="1:14" ht="15" customHeight="1" x14ac:dyDescent="0.25">
      <c r="A204" s="13">
        <f t="shared" si="7"/>
        <v>352</v>
      </c>
      <c r="B204" s="173">
        <v>34.4</v>
      </c>
      <c r="C204" s="11"/>
      <c r="D204" s="11"/>
      <c r="E204" s="11"/>
      <c r="F204" s="11"/>
      <c r="G204" s="11"/>
      <c r="H204" s="11"/>
      <c r="I204" s="11"/>
      <c r="J204" s="11"/>
      <c r="K204" s="11"/>
      <c r="L204" s="11"/>
      <c r="M204" s="11"/>
      <c r="N204" s="11"/>
    </row>
    <row r="205" spans="1:14" ht="15" customHeight="1" x14ac:dyDescent="0.25">
      <c r="A205" s="13">
        <f t="shared" si="7"/>
        <v>353</v>
      </c>
      <c r="B205" s="173">
        <v>34.799999999999997</v>
      </c>
      <c r="C205" s="11"/>
      <c r="D205" s="11"/>
      <c r="E205" s="11"/>
      <c r="F205" s="11"/>
      <c r="G205" s="11"/>
      <c r="H205" s="11"/>
      <c r="I205" s="11"/>
      <c r="J205" s="11"/>
      <c r="K205" s="11"/>
      <c r="L205" s="11"/>
      <c r="M205" s="11"/>
      <c r="N205" s="11"/>
    </row>
    <row r="206" spans="1:14" ht="15" customHeight="1" x14ac:dyDescent="0.25">
      <c r="A206" s="13">
        <f t="shared" si="7"/>
        <v>354</v>
      </c>
      <c r="B206" s="173">
        <v>35.200000000000003</v>
      </c>
      <c r="C206" s="11"/>
      <c r="D206" s="11"/>
      <c r="E206" s="11"/>
      <c r="F206" s="11"/>
      <c r="G206" s="11"/>
      <c r="H206" s="11"/>
      <c r="I206" s="11"/>
      <c r="J206" s="11"/>
      <c r="K206" s="11"/>
      <c r="L206" s="11"/>
      <c r="M206" s="11"/>
      <c r="N206" s="11"/>
    </row>
    <row r="207" spans="1:14" ht="15" customHeight="1" x14ac:dyDescent="0.25">
      <c r="A207" s="13">
        <f t="shared" si="7"/>
        <v>355</v>
      </c>
      <c r="B207" s="173">
        <v>35.6</v>
      </c>
      <c r="C207" s="11"/>
      <c r="D207" s="11"/>
      <c r="E207" s="11"/>
      <c r="F207" s="11"/>
      <c r="G207" s="11"/>
      <c r="H207" s="11"/>
      <c r="I207" s="11"/>
      <c r="J207" s="11"/>
      <c r="K207" s="11"/>
      <c r="L207" s="11"/>
      <c r="M207" s="11"/>
      <c r="N207" s="11"/>
    </row>
    <row r="208" spans="1:14" ht="15" customHeight="1" x14ac:dyDescent="0.25">
      <c r="A208" s="13">
        <f t="shared" si="7"/>
        <v>356</v>
      </c>
      <c r="B208" s="173">
        <v>36</v>
      </c>
      <c r="C208" s="11"/>
      <c r="D208" s="11"/>
      <c r="E208" s="11"/>
      <c r="F208" s="11"/>
      <c r="G208" s="11"/>
      <c r="H208" s="11"/>
      <c r="I208" s="11"/>
      <c r="J208" s="11"/>
      <c r="K208" s="11"/>
      <c r="L208" s="11"/>
      <c r="M208" s="11"/>
      <c r="N208" s="11"/>
    </row>
    <row r="209" spans="1:14" ht="15" customHeight="1" x14ac:dyDescent="0.25">
      <c r="A209" s="13">
        <f t="shared" si="7"/>
        <v>357</v>
      </c>
      <c r="B209" s="173">
        <v>36.4</v>
      </c>
      <c r="C209" s="11"/>
      <c r="D209" s="11"/>
      <c r="E209" s="11"/>
      <c r="F209" s="11"/>
      <c r="G209" s="11"/>
      <c r="H209" s="11"/>
      <c r="I209" s="11"/>
      <c r="J209" s="11"/>
      <c r="K209" s="11"/>
      <c r="L209" s="11"/>
      <c r="M209" s="11"/>
      <c r="N209" s="11"/>
    </row>
    <row r="210" spans="1:14" ht="15" customHeight="1" x14ac:dyDescent="0.25">
      <c r="A210" s="13">
        <f t="shared" si="7"/>
        <v>358</v>
      </c>
      <c r="B210" s="173">
        <v>36.799999999999997</v>
      </c>
      <c r="C210" s="11"/>
      <c r="D210" s="11"/>
      <c r="E210" s="11"/>
      <c r="F210" s="11"/>
      <c r="G210" s="11"/>
      <c r="H210" s="11"/>
      <c r="I210" s="11"/>
      <c r="J210" s="11"/>
      <c r="K210" s="11"/>
      <c r="L210" s="11"/>
      <c r="M210" s="11"/>
      <c r="N210" s="11"/>
    </row>
    <row r="211" spans="1:14" ht="15" customHeight="1" x14ac:dyDescent="0.25">
      <c r="A211" s="13">
        <f t="shared" si="7"/>
        <v>359</v>
      </c>
      <c r="B211" s="173">
        <v>37.200000000000003</v>
      </c>
      <c r="C211" s="11"/>
      <c r="D211" s="11"/>
      <c r="E211" s="11"/>
      <c r="F211" s="11"/>
      <c r="G211" s="11"/>
      <c r="H211" s="11"/>
      <c r="I211" s="11"/>
      <c r="J211" s="11"/>
      <c r="K211" s="11"/>
      <c r="L211" s="11"/>
      <c r="M211" s="11"/>
      <c r="N211" s="11"/>
    </row>
    <row r="212" spans="1:14" ht="15" customHeight="1" x14ac:dyDescent="0.25">
      <c r="A212" s="13">
        <f t="shared" si="7"/>
        <v>360</v>
      </c>
      <c r="B212" s="173">
        <v>37.6</v>
      </c>
      <c r="C212" s="11"/>
      <c r="D212" s="11"/>
      <c r="E212" s="11"/>
      <c r="F212" s="11"/>
      <c r="G212" s="11"/>
      <c r="H212" s="11"/>
      <c r="I212" s="11"/>
      <c r="J212" s="11"/>
      <c r="K212" s="11"/>
      <c r="L212" s="11"/>
      <c r="M212" s="11"/>
      <c r="N212" s="11"/>
    </row>
    <row r="213" spans="1:14" ht="15" customHeight="1" x14ac:dyDescent="0.25">
      <c r="A213" s="13">
        <f t="shared" si="7"/>
        <v>361</v>
      </c>
      <c r="B213" s="173">
        <v>38</v>
      </c>
      <c r="C213" s="11"/>
      <c r="D213" s="11"/>
      <c r="E213" s="11"/>
      <c r="F213" s="11"/>
      <c r="G213" s="11"/>
      <c r="H213" s="11"/>
      <c r="I213" s="11"/>
      <c r="J213" s="11"/>
      <c r="K213" s="11"/>
      <c r="L213" s="11"/>
      <c r="M213" s="11"/>
      <c r="N213" s="11"/>
    </row>
    <row r="214" spans="1:14" ht="15" customHeight="1" x14ac:dyDescent="0.25">
      <c r="A214" s="13">
        <f t="shared" si="7"/>
        <v>362</v>
      </c>
      <c r="B214" s="173">
        <v>38.4</v>
      </c>
      <c r="C214" s="11"/>
      <c r="D214" s="11"/>
      <c r="E214" s="11"/>
      <c r="F214" s="11"/>
      <c r="G214" s="11"/>
      <c r="H214" s="11"/>
      <c r="I214" s="11"/>
      <c r="J214" s="11"/>
      <c r="K214" s="11"/>
      <c r="L214" s="11"/>
      <c r="M214" s="11"/>
      <c r="N214" s="11"/>
    </row>
    <row r="215" spans="1:14" ht="15" customHeight="1" x14ac:dyDescent="0.25">
      <c r="A215" s="13">
        <f t="shared" si="7"/>
        <v>363</v>
      </c>
      <c r="B215" s="173">
        <v>38.799999999999997</v>
      </c>
      <c r="C215" s="11"/>
      <c r="D215" s="11"/>
      <c r="E215" s="11"/>
      <c r="F215" s="11"/>
      <c r="G215" s="11"/>
      <c r="H215" s="11"/>
      <c r="I215" s="11"/>
      <c r="J215" s="11"/>
      <c r="K215" s="11"/>
      <c r="L215" s="11"/>
      <c r="M215" s="11"/>
      <c r="N215" s="11"/>
    </row>
    <row r="216" spans="1:14" ht="15" customHeight="1" x14ac:dyDescent="0.25">
      <c r="A216" s="13">
        <f t="shared" si="7"/>
        <v>364</v>
      </c>
      <c r="B216" s="173">
        <v>39.200000000000003</v>
      </c>
      <c r="C216" s="11"/>
      <c r="D216" s="11"/>
      <c r="E216" s="11"/>
      <c r="F216" s="11"/>
      <c r="G216" s="11"/>
      <c r="H216" s="11"/>
      <c r="I216" s="11"/>
      <c r="J216" s="11"/>
      <c r="K216" s="11"/>
      <c r="L216" s="11"/>
      <c r="M216" s="11"/>
      <c r="N216" s="11"/>
    </row>
    <row r="217" spans="1:14" ht="15" customHeight="1" x14ac:dyDescent="0.25">
      <c r="A217" s="13">
        <f t="shared" si="7"/>
        <v>365</v>
      </c>
      <c r="B217" s="173">
        <v>39.6</v>
      </c>
      <c r="C217" s="11"/>
      <c r="D217" s="11"/>
      <c r="E217" s="11"/>
      <c r="F217" s="11"/>
      <c r="G217" s="11"/>
      <c r="H217" s="11"/>
      <c r="I217" s="11"/>
      <c r="J217" s="11"/>
      <c r="K217" s="11"/>
      <c r="L217" s="11"/>
      <c r="M217" s="11"/>
      <c r="N217" s="11"/>
    </row>
    <row r="218" spans="1:14" ht="15" customHeight="1" x14ac:dyDescent="0.25">
      <c r="A218" s="13">
        <f t="shared" si="7"/>
        <v>366</v>
      </c>
      <c r="B218" s="173">
        <v>40</v>
      </c>
      <c r="C218" s="11"/>
      <c r="D218" s="11"/>
      <c r="E218" s="11"/>
      <c r="F218" s="11"/>
      <c r="G218" s="11"/>
      <c r="H218" s="11"/>
      <c r="I218" s="11"/>
      <c r="J218" s="11"/>
      <c r="K218" s="11"/>
      <c r="L218" s="11"/>
      <c r="M218" s="11"/>
      <c r="N218" s="11"/>
    </row>
    <row r="219" spans="1:14" ht="15" customHeight="1" x14ac:dyDescent="0.25">
      <c r="A219" s="13">
        <f t="shared" si="7"/>
        <v>367</v>
      </c>
      <c r="B219" s="173">
        <v>40.4</v>
      </c>
      <c r="C219" s="11"/>
      <c r="D219" s="11"/>
      <c r="E219" s="11"/>
      <c r="F219" s="11"/>
      <c r="G219" s="11"/>
      <c r="H219" s="11"/>
      <c r="I219" s="11"/>
      <c r="J219" s="11"/>
      <c r="K219" s="11"/>
      <c r="L219" s="11"/>
      <c r="M219" s="11"/>
      <c r="N219" s="11"/>
    </row>
    <row r="220" spans="1:14" ht="15" customHeight="1" x14ac:dyDescent="0.25">
      <c r="A220" s="13">
        <f t="shared" si="7"/>
        <v>368</v>
      </c>
      <c r="B220" s="173">
        <v>40.799999999999997</v>
      </c>
      <c r="C220" s="11"/>
      <c r="D220" s="11"/>
      <c r="E220" s="11"/>
      <c r="F220" s="11"/>
      <c r="G220" s="11"/>
      <c r="H220" s="11"/>
      <c r="I220" s="11"/>
      <c r="J220" s="11"/>
      <c r="K220" s="11"/>
      <c r="L220" s="11"/>
      <c r="M220" s="11"/>
      <c r="N220" s="11"/>
    </row>
    <row r="221" spans="1:14" ht="15" customHeight="1" x14ac:dyDescent="0.25">
      <c r="A221" s="13">
        <f t="shared" si="7"/>
        <v>369</v>
      </c>
      <c r="B221" s="173">
        <v>41.2</v>
      </c>
      <c r="C221" s="11"/>
      <c r="D221" s="11"/>
      <c r="E221" s="11"/>
      <c r="F221" s="11"/>
      <c r="G221" s="11"/>
      <c r="H221" s="11"/>
      <c r="I221" s="11"/>
      <c r="J221" s="11"/>
      <c r="K221" s="11"/>
      <c r="L221" s="11"/>
      <c r="M221" s="11"/>
      <c r="N221" s="11"/>
    </row>
    <row r="222" spans="1:14" ht="15" customHeight="1" x14ac:dyDescent="0.25">
      <c r="A222" s="13">
        <f t="shared" si="7"/>
        <v>370</v>
      </c>
      <c r="B222" s="173">
        <v>41.6</v>
      </c>
      <c r="C222" s="11"/>
      <c r="D222" s="11"/>
      <c r="E222" s="11"/>
      <c r="F222" s="11"/>
      <c r="G222" s="11"/>
      <c r="H222" s="11"/>
      <c r="I222" s="11"/>
      <c r="J222" s="11"/>
      <c r="K222" s="11"/>
      <c r="L222" s="11"/>
      <c r="M222" s="11"/>
      <c r="N222" s="11"/>
    </row>
    <row r="223" spans="1:14" ht="15" customHeight="1" x14ac:dyDescent="0.25">
      <c r="A223" s="13">
        <f t="shared" si="7"/>
        <v>371</v>
      </c>
      <c r="B223" s="173">
        <v>42</v>
      </c>
      <c r="C223" s="11"/>
      <c r="D223" s="11"/>
      <c r="E223" s="11"/>
      <c r="F223" s="11"/>
      <c r="G223" s="11"/>
      <c r="H223" s="11"/>
      <c r="I223" s="11"/>
      <c r="J223" s="11"/>
      <c r="K223" s="11"/>
      <c r="L223" s="11"/>
      <c r="M223" s="11"/>
      <c r="N223" s="11"/>
    </row>
    <row r="224" spans="1:14" ht="15" customHeight="1" x14ac:dyDescent="0.25">
      <c r="A224" s="13">
        <f t="shared" si="7"/>
        <v>372</v>
      </c>
      <c r="B224" s="173">
        <v>42.4</v>
      </c>
      <c r="C224" s="11"/>
      <c r="D224" s="11"/>
      <c r="E224" s="11"/>
      <c r="F224" s="11"/>
      <c r="G224" s="11"/>
      <c r="H224" s="11"/>
      <c r="I224" s="11"/>
      <c r="J224" s="11"/>
      <c r="K224" s="11"/>
      <c r="L224" s="11"/>
      <c r="M224" s="11"/>
      <c r="N224" s="11"/>
    </row>
    <row r="225" spans="1:14" ht="15" customHeight="1" x14ac:dyDescent="0.25">
      <c r="A225" s="13">
        <f t="shared" si="7"/>
        <v>373</v>
      </c>
      <c r="B225" s="173">
        <v>42.8</v>
      </c>
      <c r="C225" s="11"/>
      <c r="D225" s="11"/>
      <c r="E225" s="11"/>
      <c r="F225" s="11"/>
      <c r="G225" s="11"/>
      <c r="H225" s="11"/>
      <c r="I225" s="11"/>
      <c r="J225" s="11"/>
      <c r="K225" s="11"/>
      <c r="L225" s="11"/>
      <c r="M225" s="11"/>
      <c r="N225" s="11"/>
    </row>
    <row r="226" spans="1:14" ht="15" customHeight="1" x14ac:dyDescent="0.25">
      <c r="A226" s="13">
        <f t="shared" si="7"/>
        <v>374</v>
      </c>
      <c r="B226" s="173">
        <v>43.2</v>
      </c>
      <c r="C226" s="11"/>
      <c r="D226" s="11"/>
      <c r="E226" s="11"/>
      <c r="F226" s="11"/>
      <c r="G226" s="11"/>
      <c r="H226" s="11"/>
      <c r="I226" s="11"/>
      <c r="J226" s="11"/>
      <c r="K226" s="11"/>
      <c r="L226" s="11"/>
      <c r="M226" s="11"/>
      <c r="N226" s="11"/>
    </row>
    <row r="227" spans="1:14" ht="15" customHeight="1" x14ac:dyDescent="0.25">
      <c r="A227" s="13">
        <f t="shared" si="7"/>
        <v>375</v>
      </c>
      <c r="B227" s="173">
        <v>43.6</v>
      </c>
      <c r="C227" s="11"/>
      <c r="D227" s="11"/>
      <c r="E227" s="11"/>
      <c r="F227" s="11"/>
      <c r="G227" s="11"/>
      <c r="H227" s="11"/>
      <c r="I227" s="11"/>
      <c r="J227" s="11"/>
      <c r="K227" s="11"/>
      <c r="L227" s="11"/>
      <c r="M227" s="11"/>
      <c r="N227" s="11"/>
    </row>
    <row r="228" spans="1:14" ht="15" customHeight="1" x14ac:dyDescent="0.25">
      <c r="A228" s="13">
        <f t="shared" si="7"/>
        <v>376</v>
      </c>
      <c r="B228" s="173">
        <v>44</v>
      </c>
      <c r="C228" s="11"/>
      <c r="D228" s="11"/>
      <c r="E228" s="11"/>
      <c r="F228" s="11"/>
      <c r="G228" s="11"/>
      <c r="H228" s="11"/>
      <c r="I228" s="11"/>
      <c r="J228" s="11"/>
      <c r="K228" s="11"/>
      <c r="L228" s="11"/>
      <c r="M228" s="11"/>
      <c r="N228" s="11"/>
    </row>
    <row r="229" spans="1:14" ht="15" customHeight="1" x14ac:dyDescent="0.25">
      <c r="A229" s="13">
        <f t="shared" si="7"/>
        <v>377</v>
      </c>
      <c r="B229" s="173">
        <v>44.4</v>
      </c>
      <c r="C229" s="11"/>
      <c r="D229" s="11"/>
      <c r="E229" s="11"/>
      <c r="F229" s="11"/>
      <c r="G229" s="11"/>
      <c r="H229" s="11"/>
      <c r="I229" s="11"/>
      <c r="J229" s="11"/>
      <c r="K229" s="11"/>
      <c r="L229" s="11"/>
      <c r="M229" s="11"/>
      <c r="N229" s="11"/>
    </row>
    <row r="230" spans="1:14" ht="15" customHeight="1" x14ac:dyDescent="0.25">
      <c r="A230" s="13">
        <f t="shared" si="7"/>
        <v>378</v>
      </c>
      <c r="B230" s="173">
        <v>44.8</v>
      </c>
      <c r="C230" s="11"/>
      <c r="D230" s="11"/>
      <c r="E230" s="11"/>
      <c r="F230" s="11"/>
      <c r="G230" s="11"/>
      <c r="H230" s="11"/>
      <c r="I230" s="11"/>
      <c r="J230" s="11"/>
      <c r="K230" s="11"/>
      <c r="L230" s="11"/>
      <c r="M230" s="11"/>
      <c r="N230" s="11"/>
    </row>
    <row r="231" spans="1:14" ht="15" customHeight="1" x14ac:dyDescent="0.25">
      <c r="A231" s="13">
        <f t="shared" si="7"/>
        <v>379</v>
      </c>
      <c r="B231" s="173">
        <v>45.2</v>
      </c>
      <c r="C231" s="11"/>
      <c r="D231" s="11"/>
      <c r="E231" s="11"/>
      <c r="F231" s="11"/>
      <c r="G231" s="11"/>
      <c r="H231" s="11"/>
      <c r="I231" s="11"/>
      <c r="J231" s="11"/>
      <c r="K231" s="11"/>
      <c r="L231" s="11"/>
      <c r="M231" s="11"/>
      <c r="N231" s="11"/>
    </row>
    <row r="232" spans="1:14" ht="15" customHeight="1" x14ac:dyDescent="0.25">
      <c r="A232" s="13">
        <f t="shared" si="7"/>
        <v>380</v>
      </c>
      <c r="B232" s="173">
        <v>45.6</v>
      </c>
      <c r="C232" s="11"/>
      <c r="D232" s="11"/>
      <c r="E232" s="11"/>
      <c r="F232" s="11"/>
      <c r="G232" s="11"/>
      <c r="H232" s="11"/>
      <c r="I232" s="11"/>
      <c r="J232" s="11"/>
      <c r="K232" s="11"/>
      <c r="L232" s="11"/>
      <c r="M232" s="11"/>
      <c r="N232" s="11"/>
    </row>
    <row r="233" spans="1:14" ht="15" customHeight="1" x14ac:dyDescent="0.25">
      <c r="A233" s="13">
        <f t="shared" si="7"/>
        <v>381</v>
      </c>
      <c r="B233" s="173">
        <v>46</v>
      </c>
      <c r="C233" s="11"/>
      <c r="D233" s="11"/>
      <c r="E233" s="11"/>
      <c r="F233" s="11"/>
      <c r="G233" s="11"/>
      <c r="H233" s="11"/>
      <c r="I233" s="11"/>
      <c r="J233" s="11"/>
      <c r="K233" s="11"/>
      <c r="L233" s="11"/>
      <c r="M233" s="11"/>
      <c r="N233" s="11"/>
    </row>
    <row r="234" spans="1:14" ht="15" customHeight="1" x14ac:dyDescent="0.25">
      <c r="A234" s="13">
        <f t="shared" si="7"/>
        <v>382</v>
      </c>
      <c r="B234" s="173">
        <v>46.4</v>
      </c>
      <c r="C234" s="11"/>
      <c r="D234" s="11"/>
      <c r="E234" s="11"/>
      <c r="F234" s="11"/>
      <c r="G234" s="11"/>
      <c r="H234" s="11"/>
      <c r="I234" s="11"/>
      <c r="J234" s="11"/>
      <c r="K234" s="11"/>
      <c r="L234" s="11"/>
      <c r="M234" s="11"/>
      <c r="N234" s="11"/>
    </row>
    <row r="235" spans="1:14" ht="15" customHeight="1" x14ac:dyDescent="0.25">
      <c r="A235" s="13">
        <f t="shared" si="7"/>
        <v>383</v>
      </c>
      <c r="B235" s="173">
        <v>46.8</v>
      </c>
      <c r="C235" s="11"/>
      <c r="D235" s="11"/>
      <c r="E235" s="11"/>
      <c r="F235" s="11"/>
      <c r="G235" s="11"/>
      <c r="H235" s="11"/>
      <c r="I235" s="11"/>
      <c r="J235" s="11"/>
      <c r="K235" s="11"/>
      <c r="L235" s="11"/>
      <c r="M235" s="11"/>
      <c r="N235" s="11"/>
    </row>
    <row r="236" spans="1:14" ht="15" customHeight="1" x14ac:dyDescent="0.25">
      <c r="A236" s="13">
        <f t="shared" si="7"/>
        <v>384</v>
      </c>
      <c r="B236" s="173">
        <v>47.2</v>
      </c>
      <c r="C236" s="11"/>
      <c r="D236" s="11"/>
      <c r="E236" s="11"/>
      <c r="F236" s="11"/>
      <c r="G236" s="11"/>
      <c r="H236" s="11"/>
      <c r="I236" s="11"/>
      <c r="J236" s="11"/>
      <c r="K236" s="11"/>
      <c r="L236" s="11"/>
      <c r="M236" s="11"/>
      <c r="N236" s="11"/>
    </row>
    <row r="237" spans="1:14" ht="15" customHeight="1" x14ac:dyDescent="0.25">
      <c r="A237" s="13">
        <f t="shared" si="7"/>
        <v>385</v>
      </c>
      <c r="B237" s="173">
        <v>47.6</v>
      </c>
      <c r="C237" s="11"/>
      <c r="D237" s="11"/>
      <c r="E237" s="11"/>
      <c r="F237" s="11"/>
      <c r="G237" s="11"/>
      <c r="H237" s="11"/>
      <c r="I237" s="11"/>
      <c r="J237" s="11"/>
      <c r="K237" s="11"/>
      <c r="L237" s="11"/>
      <c r="M237" s="11"/>
      <c r="N237" s="11"/>
    </row>
    <row r="238" spans="1:14" ht="15" customHeight="1" x14ac:dyDescent="0.25">
      <c r="A238" s="13">
        <f t="shared" si="7"/>
        <v>386</v>
      </c>
      <c r="B238" s="173">
        <v>48</v>
      </c>
      <c r="C238" s="11"/>
      <c r="D238" s="11"/>
      <c r="E238" s="11"/>
      <c r="F238" s="11"/>
      <c r="G238" s="11"/>
      <c r="H238" s="11"/>
      <c r="I238" s="11"/>
      <c r="J238" s="11"/>
      <c r="K238" s="11"/>
      <c r="L238" s="11"/>
      <c r="M238" s="11"/>
      <c r="N238" s="11"/>
    </row>
    <row r="239" spans="1:14" ht="15" customHeight="1" x14ac:dyDescent="0.25">
      <c r="A239" s="13">
        <f t="shared" si="7"/>
        <v>387</v>
      </c>
      <c r="B239" s="173">
        <v>48.4</v>
      </c>
      <c r="C239" s="11"/>
      <c r="D239" s="11"/>
      <c r="E239" s="11"/>
      <c r="F239" s="11"/>
      <c r="G239" s="11"/>
      <c r="H239" s="11"/>
      <c r="I239" s="11"/>
      <c r="J239" s="11"/>
      <c r="K239" s="11"/>
      <c r="L239" s="11"/>
      <c r="M239" s="11"/>
      <c r="N239" s="11"/>
    </row>
    <row r="240" spans="1:14" ht="15" customHeight="1" x14ac:dyDescent="0.25">
      <c r="A240" s="13">
        <f t="shared" si="7"/>
        <v>388</v>
      </c>
      <c r="B240" s="173">
        <v>48.8</v>
      </c>
      <c r="C240" s="11"/>
      <c r="D240" s="11"/>
      <c r="E240" s="11"/>
      <c r="F240" s="11"/>
      <c r="G240" s="11"/>
      <c r="H240" s="11"/>
      <c r="I240" s="11"/>
      <c r="J240" s="11"/>
      <c r="K240" s="11"/>
      <c r="L240" s="11"/>
      <c r="M240" s="11"/>
      <c r="N240" s="11"/>
    </row>
    <row r="241" spans="1:14" ht="15" customHeight="1" x14ac:dyDescent="0.25">
      <c r="A241" s="13">
        <f t="shared" si="7"/>
        <v>389</v>
      </c>
      <c r="B241" s="173">
        <v>49.2</v>
      </c>
      <c r="C241" s="11"/>
      <c r="D241" s="11"/>
      <c r="E241" s="11"/>
      <c r="F241" s="11"/>
      <c r="G241" s="11"/>
      <c r="H241" s="11"/>
      <c r="I241" s="11"/>
      <c r="J241" s="11"/>
      <c r="K241" s="11"/>
      <c r="L241" s="11"/>
      <c r="M241" s="11"/>
      <c r="N241" s="11"/>
    </row>
    <row r="242" spans="1:14" ht="15" customHeight="1" x14ac:dyDescent="0.25">
      <c r="A242" s="13">
        <f t="shared" si="7"/>
        <v>390</v>
      </c>
      <c r="B242" s="173">
        <v>49.6</v>
      </c>
      <c r="C242" s="11"/>
      <c r="D242" s="11"/>
      <c r="E242" s="11"/>
      <c r="F242" s="11"/>
      <c r="G242" s="11"/>
      <c r="H242" s="11"/>
      <c r="I242" s="11"/>
      <c r="J242" s="11"/>
      <c r="K242" s="11"/>
      <c r="L242" s="11"/>
      <c r="M242" s="11"/>
      <c r="N242" s="11"/>
    </row>
    <row r="243" spans="1:14" ht="15" customHeight="1" x14ac:dyDescent="0.25">
      <c r="A243" s="13">
        <f t="shared" si="7"/>
        <v>391</v>
      </c>
      <c r="B243" s="173">
        <v>50</v>
      </c>
      <c r="C243" s="11"/>
      <c r="D243" s="11"/>
      <c r="E243" s="11"/>
      <c r="F243" s="11"/>
      <c r="G243" s="11"/>
      <c r="H243" s="11"/>
      <c r="I243" s="11"/>
      <c r="J243" s="11"/>
      <c r="K243" s="11"/>
      <c r="L243" s="11"/>
      <c r="M243" s="11"/>
      <c r="N243" s="11"/>
    </row>
    <row r="244" spans="1:14" ht="15" customHeight="1" x14ac:dyDescent="0.25">
      <c r="A244" s="13">
        <f t="shared" si="7"/>
        <v>392</v>
      </c>
      <c r="B244" s="173">
        <v>50.4</v>
      </c>
      <c r="C244" s="11"/>
      <c r="D244" s="11"/>
      <c r="E244" s="11"/>
      <c r="F244" s="11"/>
      <c r="G244" s="11"/>
      <c r="H244" s="11"/>
      <c r="I244" s="11"/>
      <c r="J244" s="11"/>
      <c r="K244" s="11"/>
      <c r="L244" s="11"/>
      <c r="M244" s="11"/>
      <c r="N244" s="11"/>
    </row>
    <row r="245" spans="1:14" ht="15" customHeight="1" x14ac:dyDescent="0.25">
      <c r="A245" s="13">
        <f t="shared" si="7"/>
        <v>393</v>
      </c>
      <c r="B245" s="173">
        <v>50.8</v>
      </c>
      <c r="C245" s="11"/>
      <c r="D245" s="11"/>
      <c r="E245" s="11"/>
      <c r="F245" s="11"/>
      <c r="G245" s="11"/>
      <c r="H245" s="11"/>
      <c r="I245" s="11"/>
      <c r="J245" s="11"/>
      <c r="K245" s="11"/>
      <c r="L245" s="11"/>
      <c r="M245" s="11"/>
      <c r="N245" s="11"/>
    </row>
    <row r="246" spans="1:14" ht="15" customHeight="1" x14ac:dyDescent="0.25">
      <c r="A246" s="13">
        <f t="shared" si="7"/>
        <v>394</v>
      </c>
      <c r="B246" s="173">
        <v>51.2</v>
      </c>
      <c r="C246" s="11"/>
      <c r="D246" s="11"/>
      <c r="E246" s="11"/>
      <c r="F246" s="11"/>
      <c r="G246" s="11"/>
      <c r="H246" s="11"/>
      <c r="I246" s="11"/>
      <c r="J246" s="11"/>
      <c r="K246" s="11"/>
      <c r="L246" s="11"/>
      <c r="M246" s="11"/>
      <c r="N246" s="11"/>
    </row>
    <row r="247" spans="1:14" ht="15" customHeight="1" x14ac:dyDescent="0.25">
      <c r="A247" s="13">
        <f t="shared" ref="A247:A310" si="8">A246+1</f>
        <v>395</v>
      </c>
      <c r="B247" s="173">
        <v>51.6</v>
      </c>
      <c r="C247" s="11"/>
      <c r="D247" s="11"/>
      <c r="E247" s="11"/>
      <c r="F247" s="11"/>
      <c r="G247" s="11"/>
      <c r="H247" s="11"/>
      <c r="I247" s="11"/>
      <c r="J247" s="11"/>
      <c r="K247" s="11"/>
      <c r="L247" s="11"/>
      <c r="M247" s="11"/>
      <c r="N247" s="11"/>
    </row>
    <row r="248" spans="1:14" ht="15" customHeight="1" x14ac:dyDescent="0.25">
      <c r="A248" s="13">
        <f t="shared" si="8"/>
        <v>396</v>
      </c>
      <c r="B248" s="173">
        <v>52</v>
      </c>
      <c r="C248" s="11"/>
      <c r="D248" s="11"/>
      <c r="E248" s="11"/>
      <c r="F248" s="11"/>
      <c r="G248" s="11"/>
      <c r="H248" s="11"/>
      <c r="I248" s="11"/>
      <c r="J248" s="11"/>
      <c r="K248" s="11"/>
      <c r="L248" s="11"/>
      <c r="M248" s="11"/>
      <c r="N248" s="11"/>
    </row>
    <row r="249" spans="1:14" ht="15" customHeight="1" x14ac:dyDescent="0.25">
      <c r="A249" s="13">
        <f t="shared" si="8"/>
        <v>397</v>
      </c>
      <c r="B249" s="173">
        <v>52.4</v>
      </c>
      <c r="C249" s="11"/>
      <c r="D249" s="11"/>
      <c r="E249" s="11"/>
      <c r="F249" s="11"/>
      <c r="G249" s="11"/>
      <c r="H249" s="11"/>
      <c r="I249" s="11"/>
      <c r="J249" s="11"/>
      <c r="K249" s="11"/>
      <c r="L249" s="11"/>
      <c r="M249" s="11"/>
      <c r="N249" s="11"/>
    </row>
    <row r="250" spans="1:14" ht="15" customHeight="1" x14ac:dyDescent="0.25">
      <c r="A250" s="13">
        <f t="shared" si="8"/>
        <v>398</v>
      </c>
      <c r="B250" s="173">
        <v>52.8</v>
      </c>
      <c r="C250" s="11"/>
      <c r="D250" s="11"/>
      <c r="E250" s="11"/>
      <c r="F250" s="11"/>
      <c r="G250" s="11"/>
      <c r="H250" s="11"/>
      <c r="I250" s="11"/>
      <c r="J250" s="11"/>
      <c r="K250" s="11"/>
      <c r="L250" s="11"/>
      <c r="M250" s="11"/>
      <c r="N250" s="11"/>
    </row>
    <row r="251" spans="1:14" ht="15" customHeight="1" x14ac:dyDescent="0.25">
      <c r="A251" s="13">
        <f t="shared" si="8"/>
        <v>399</v>
      </c>
      <c r="B251" s="173">
        <v>53.2</v>
      </c>
      <c r="C251" s="11"/>
      <c r="D251" s="11"/>
      <c r="E251" s="11"/>
      <c r="F251" s="11"/>
      <c r="G251" s="11"/>
      <c r="H251" s="11"/>
      <c r="I251" s="11"/>
      <c r="J251" s="11"/>
      <c r="K251" s="11"/>
      <c r="L251" s="11"/>
      <c r="M251" s="11"/>
      <c r="N251" s="11"/>
    </row>
    <row r="252" spans="1:14" ht="15" customHeight="1" x14ac:dyDescent="0.25">
      <c r="A252" s="13">
        <f t="shared" si="8"/>
        <v>400</v>
      </c>
      <c r="B252" s="173">
        <v>53.6</v>
      </c>
      <c r="C252" s="11"/>
      <c r="D252" s="11"/>
      <c r="E252" s="11"/>
      <c r="F252" s="11"/>
      <c r="G252" s="11"/>
      <c r="H252" s="11"/>
      <c r="I252" s="11"/>
      <c r="J252" s="11"/>
      <c r="K252" s="11"/>
      <c r="L252" s="11"/>
      <c r="M252" s="11"/>
      <c r="N252" s="11"/>
    </row>
    <row r="253" spans="1:14" ht="15" customHeight="1" x14ac:dyDescent="0.25">
      <c r="A253" s="13">
        <f t="shared" si="8"/>
        <v>401</v>
      </c>
      <c r="B253" s="173">
        <v>54</v>
      </c>
      <c r="C253" s="11"/>
      <c r="D253" s="11"/>
      <c r="E253" s="11"/>
      <c r="F253" s="11"/>
      <c r="G253" s="11"/>
      <c r="H253" s="11"/>
      <c r="I253" s="11"/>
      <c r="J253" s="11"/>
      <c r="K253" s="11"/>
      <c r="L253" s="11"/>
      <c r="M253" s="11"/>
      <c r="N253" s="11"/>
    </row>
    <row r="254" spans="1:14" ht="15" customHeight="1" x14ac:dyDescent="0.25">
      <c r="A254" s="13">
        <f t="shared" si="8"/>
        <v>402</v>
      </c>
      <c r="B254" s="173">
        <v>54.4</v>
      </c>
      <c r="C254" s="11"/>
      <c r="D254" s="11"/>
      <c r="E254" s="11"/>
      <c r="F254" s="11"/>
      <c r="G254" s="11"/>
      <c r="H254" s="11"/>
      <c r="I254" s="11"/>
      <c r="J254" s="11"/>
      <c r="K254" s="11"/>
      <c r="L254" s="11"/>
      <c r="M254" s="11"/>
      <c r="N254" s="11"/>
    </row>
    <row r="255" spans="1:14" ht="15" customHeight="1" x14ac:dyDescent="0.25">
      <c r="A255" s="13">
        <f t="shared" si="8"/>
        <v>403</v>
      </c>
      <c r="B255" s="173">
        <v>54.8</v>
      </c>
      <c r="C255" s="11"/>
      <c r="D255" s="11"/>
      <c r="E255" s="11"/>
      <c r="F255" s="11"/>
      <c r="G255" s="11"/>
      <c r="H255" s="11"/>
      <c r="I255" s="11"/>
      <c r="J255" s="11"/>
      <c r="K255" s="11"/>
      <c r="L255" s="11"/>
      <c r="M255" s="11"/>
      <c r="N255" s="11"/>
    </row>
    <row r="256" spans="1:14" ht="15" customHeight="1" x14ac:dyDescent="0.25">
      <c r="A256" s="13">
        <f t="shared" si="8"/>
        <v>404</v>
      </c>
      <c r="B256" s="173">
        <v>55.2</v>
      </c>
      <c r="C256" s="11"/>
      <c r="D256" s="11"/>
      <c r="E256" s="11"/>
      <c r="F256" s="11"/>
      <c r="G256" s="11"/>
      <c r="H256" s="11"/>
      <c r="I256" s="11"/>
      <c r="J256" s="11"/>
      <c r="K256" s="11"/>
      <c r="L256" s="11"/>
      <c r="M256" s="11"/>
      <c r="N256" s="11"/>
    </row>
    <row r="257" spans="1:14" ht="15" customHeight="1" x14ac:dyDescent="0.25">
      <c r="A257" s="13">
        <f t="shared" si="8"/>
        <v>405</v>
      </c>
      <c r="B257" s="173">
        <v>55.6</v>
      </c>
      <c r="C257" s="11"/>
      <c r="D257" s="11"/>
      <c r="E257" s="11"/>
      <c r="F257" s="11"/>
      <c r="G257" s="11"/>
      <c r="H257" s="11"/>
      <c r="I257" s="11"/>
      <c r="J257" s="11"/>
      <c r="K257" s="11"/>
      <c r="L257" s="11"/>
      <c r="M257" s="11"/>
      <c r="N257" s="11"/>
    </row>
    <row r="258" spans="1:14" ht="15" customHeight="1" x14ac:dyDescent="0.25">
      <c r="A258" s="13">
        <f t="shared" si="8"/>
        <v>406</v>
      </c>
      <c r="B258" s="173">
        <v>56</v>
      </c>
      <c r="C258" s="11"/>
      <c r="D258" s="11"/>
      <c r="E258" s="11"/>
      <c r="F258" s="11"/>
      <c r="G258" s="11"/>
      <c r="H258" s="11"/>
      <c r="I258" s="11"/>
      <c r="J258" s="11"/>
      <c r="K258" s="11"/>
      <c r="L258" s="11"/>
      <c r="M258" s="11"/>
      <c r="N258" s="11"/>
    </row>
    <row r="259" spans="1:14" ht="15" customHeight="1" x14ac:dyDescent="0.25">
      <c r="A259" s="13">
        <f t="shared" si="8"/>
        <v>407</v>
      </c>
      <c r="B259" s="173">
        <v>56.4</v>
      </c>
      <c r="C259" s="11"/>
      <c r="D259" s="11"/>
      <c r="E259" s="11"/>
      <c r="F259" s="11"/>
      <c r="G259" s="11"/>
      <c r="H259" s="11"/>
      <c r="I259" s="11"/>
      <c r="J259" s="11"/>
      <c r="K259" s="11"/>
      <c r="L259" s="11"/>
      <c r="M259" s="11"/>
      <c r="N259" s="11"/>
    </row>
    <row r="260" spans="1:14" ht="15" customHeight="1" x14ac:dyDescent="0.25">
      <c r="A260" s="13">
        <f t="shared" si="8"/>
        <v>408</v>
      </c>
      <c r="B260" s="173">
        <v>56.8</v>
      </c>
      <c r="C260" s="11"/>
      <c r="D260" s="11"/>
      <c r="E260" s="11"/>
      <c r="F260" s="11"/>
      <c r="G260" s="11"/>
      <c r="H260" s="11"/>
      <c r="I260" s="11"/>
      <c r="J260" s="11"/>
      <c r="K260" s="11"/>
      <c r="L260" s="11"/>
      <c r="M260" s="11"/>
      <c r="N260" s="11"/>
    </row>
    <row r="261" spans="1:14" ht="15" customHeight="1" x14ac:dyDescent="0.25">
      <c r="A261" s="13">
        <f t="shared" si="8"/>
        <v>409</v>
      </c>
      <c r="B261" s="173">
        <v>57.2</v>
      </c>
      <c r="C261" s="11"/>
      <c r="D261" s="11"/>
      <c r="E261" s="11"/>
      <c r="F261" s="11"/>
      <c r="G261" s="11"/>
      <c r="H261" s="11"/>
      <c r="I261" s="11"/>
      <c r="J261" s="11"/>
      <c r="K261" s="11"/>
      <c r="L261" s="11"/>
      <c r="M261" s="11"/>
      <c r="N261" s="11"/>
    </row>
    <row r="262" spans="1:14" ht="15" customHeight="1" x14ac:dyDescent="0.25">
      <c r="A262" s="13">
        <f t="shared" si="8"/>
        <v>410</v>
      </c>
      <c r="B262" s="173">
        <v>57.6</v>
      </c>
      <c r="C262" s="11"/>
      <c r="D262" s="11"/>
      <c r="E262" s="11"/>
      <c r="F262" s="11"/>
      <c r="G262" s="11"/>
      <c r="H262" s="11"/>
      <c r="I262" s="11"/>
      <c r="J262" s="11"/>
      <c r="K262" s="11"/>
      <c r="L262" s="11"/>
      <c r="M262" s="11"/>
      <c r="N262" s="11"/>
    </row>
    <row r="263" spans="1:14" ht="15" customHeight="1" x14ac:dyDescent="0.25">
      <c r="A263" s="13">
        <f t="shared" si="8"/>
        <v>411</v>
      </c>
      <c r="B263" s="173">
        <v>58</v>
      </c>
      <c r="C263" s="11"/>
      <c r="D263" s="11"/>
      <c r="E263" s="11"/>
      <c r="F263" s="11"/>
      <c r="G263" s="11"/>
      <c r="H263" s="11"/>
      <c r="I263" s="11"/>
      <c r="J263" s="11"/>
      <c r="K263" s="11"/>
      <c r="L263" s="11"/>
      <c r="M263" s="11"/>
      <c r="N263" s="11"/>
    </row>
    <row r="264" spans="1:14" ht="15" customHeight="1" x14ac:dyDescent="0.25">
      <c r="A264" s="13">
        <f t="shared" si="8"/>
        <v>412</v>
      </c>
      <c r="B264" s="173">
        <v>58.4</v>
      </c>
      <c r="C264" s="11"/>
      <c r="D264" s="11"/>
      <c r="E264" s="11"/>
      <c r="F264" s="11"/>
      <c r="G264" s="11"/>
      <c r="H264" s="11"/>
      <c r="I264" s="11"/>
      <c r="J264" s="11"/>
      <c r="K264" s="11"/>
      <c r="L264" s="11"/>
      <c r="M264" s="11"/>
      <c r="N264" s="11"/>
    </row>
    <row r="265" spans="1:14" ht="15" customHeight="1" x14ac:dyDescent="0.25">
      <c r="A265" s="13">
        <f t="shared" si="8"/>
        <v>413</v>
      </c>
      <c r="B265" s="173">
        <v>58.8</v>
      </c>
      <c r="C265" s="11"/>
      <c r="D265" s="11"/>
      <c r="E265" s="11"/>
      <c r="F265" s="11"/>
      <c r="G265" s="11"/>
      <c r="H265" s="11"/>
      <c r="I265" s="11"/>
      <c r="J265" s="11"/>
      <c r="K265" s="11"/>
      <c r="L265" s="11"/>
      <c r="M265" s="11"/>
      <c r="N265" s="11"/>
    </row>
    <row r="266" spans="1:14" ht="15" customHeight="1" x14ac:dyDescent="0.25">
      <c r="A266" s="13">
        <f t="shared" si="8"/>
        <v>414</v>
      </c>
      <c r="B266" s="173">
        <v>59.2</v>
      </c>
      <c r="C266" s="11"/>
      <c r="D266" s="11"/>
      <c r="E266" s="11"/>
      <c r="F266" s="11"/>
      <c r="G266" s="11"/>
      <c r="H266" s="11"/>
      <c r="I266" s="11"/>
      <c r="J266" s="11"/>
      <c r="K266" s="11"/>
      <c r="L266" s="11"/>
      <c r="M266" s="11"/>
      <c r="N266" s="11"/>
    </row>
    <row r="267" spans="1:14" ht="15" customHeight="1" x14ac:dyDescent="0.25">
      <c r="A267" s="13">
        <f t="shared" si="8"/>
        <v>415</v>
      </c>
      <c r="B267" s="173">
        <v>59.6</v>
      </c>
      <c r="C267" s="11"/>
      <c r="D267" s="11"/>
      <c r="E267" s="11"/>
      <c r="F267" s="11"/>
      <c r="G267" s="11"/>
      <c r="H267" s="11"/>
      <c r="I267" s="11"/>
      <c r="J267" s="11"/>
      <c r="K267" s="11"/>
      <c r="L267" s="11"/>
      <c r="M267" s="11"/>
      <c r="N267" s="11"/>
    </row>
    <row r="268" spans="1:14" ht="15" customHeight="1" x14ac:dyDescent="0.25">
      <c r="A268" s="13">
        <f t="shared" si="8"/>
        <v>416</v>
      </c>
      <c r="B268" s="173">
        <v>59.999999999999901</v>
      </c>
      <c r="C268" s="11"/>
      <c r="D268" s="11"/>
      <c r="E268" s="11"/>
      <c r="F268" s="11"/>
      <c r="G268" s="11"/>
      <c r="H268" s="11"/>
      <c r="I268" s="11"/>
      <c r="J268" s="11"/>
      <c r="K268" s="11"/>
      <c r="L268" s="11"/>
      <c r="M268" s="11"/>
      <c r="N268" s="11"/>
    </row>
    <row r="269" spans="1:14" ht="15" customHeight="1" x14ac:dyDescent="0.25">
      <c r="A269" s="13">
        <f t="shared" si="8"/>
        <v>417</v>
      </c>
      <c r="B269" s="173">
        <v>60.399999999999899</v>
      </c>
      <c r="C269" s="11"/>
      <c r="D269" s="11"/>
      <c r="E269" s="11"/>
      <c r="F269" s="11"/>
      <c r="G269" s="11"/>
      <c r="H269" s="11"/>
      <c r="I269" s="11"/>
      <c r="J269" s="11"/>
      <c r="K269" s="11"/>
      <c r="L269" s="11"/>
      <c r="M269" s="11"/>
      <c r="N269" s="11"/>
    </row>
    <row r="270" spans="1:14" ht="15" customHeight="1" x14ac:dyDescent="0.25">
      <c r="A270" s="13">
        <f t="shared" si="8"/>
        <v>418</v>
      </c>
      <c r="B270" s="173">
        <v>60.799999999999898</v>
      </c>
      <c r="C270" s="11"/>
      <c r="D270" s="11"/>
      <c r="E270" s="11"/>
      <c r="F270" s="11"/>
      <c r="G270" s="11"/>
      <c r="H270" s="11"/>
      <c r="I270" s="11"/>
      <c r="J270" s="11"/>
      <c r="K270" s="11"/>
      <c r="L270" s="11"/>
      <c r="M270" s="11"/>
      <c r="N270" s="11"/>
    </row>
    <row r="271" spans="1:14" ht="15" customHeight="1" x14ac:dyDescent="0.25">
      <c r="A271" s="13">
        <f t="shared" si="8"/>
        <v>419</v>
      </c>
      <c r="B271" s="173">
        <v>61.199999999999903</v>
      </c>
      <c r="C271" s="11"/>
      <c r="D271" s="11"/>
      <c r="E271" s="11"/>
      <c r="F271" s="11"/>
      <c r="G271" s="11"/>
      <c r="H271" s="11"/>
      <c r="I271" s="11"/>
      <c r="J271" s="11"/>
      <c r="K271" s="11"/>
      <c r="L271" s="11"/>
      <c r="M271" s="11"/>
      <c r="N271" s="11"/>
    </row>
    <row r="272" spans="1:14" ht="15" customHeight="1" x14ac:dyDescent="0.25">
      <c r="A272" s="13">
        <f t="shared" si="8"/>
        <v>420</v>
      </c>
      <c r="B272" s="173">
        <v>61.599999999999902</v>
      </c>
      <c r="C272" s="11"/>
      <c r="D272" s="11"/>
      <c r="E272" s="11"/>
      <c r="F272" s="11"/>
      <c r="G272" s="11"/>
      <c r="H272" s="11"/>
      <c r="I272" s="11"/>
      <c r="J272" s="11"/>
      <c r="K272" s="11"/>
      <c r="L272" s="11"/>
      <c r="M272" s="11"/>
      <c r="N272" s="11"/>
    </row>
    <row r="273" spans="1:14" ht="15" customHeight="1" x14ac:dyDescent="0.25">
      <c r="A273" s="13">
        <f t="shared" si="8"/>
        <v>421</v>
      </c>
      <c r="B273" s="173">
        <v>61.999999999999901</v>
      </c>
      <c r="C273" s="11"/>
      <c r="D273" s="11"/>
      <c r="E273" s="11"/>
      <c r="F273" s="11"/>
      <c r="G273" s="11"/>
      <c r="H273" s="11"/>
      <c r="I273" s="11"/>
      <c r="J273" s="11"/>
      <c r="K273" s="11"/>
      <c r="L273" s="11"/>
      <c r="M273" s="11"/>
      <c r="N273" s="11"/>
    </row>
    <row r="274" spans="1:14" ht="15" customHeight="1" x14ac:dyDescent="0.25">
      <c r="A274" s="13">
        <f t="shared" si="8"/>
        <v>422</v>
      </c>
      <c r="B274" s="173">
        <v>62.399999999999899</v>
      </c>
      <c r="C274" s="11"/>
      <c r="D274" s="11"/>
      <c r="E274" s="11"/>
      <c r="F274" s="11"/>
      <c r="G274" s="11"/>
      <c r="H274" s="11"/>
      <c r="I274" s="11"/>
      <c r="J274" s="11"/>
      <c r="K274" s="11"/>
      <c r="L274" s="11"/>
      <c r="M274" s="11"/>
      <c r="N274" s="11"/>
    </row>
    <row r="275" spans="1:14" ht="15" customHeight="1" x14ac:dyDescent="0.25">
      <c r="A275" s="13">
        <f t="shared" si="8"/>
        <v>423</v>
      </c>
      <c r="B275" s="173">
        <v>62.799999999999898</v>
      </c>
      <c r="C275" s="11"/>
      <c r="D275" s="11"/>
      <c r="E275" s="11"/>
      <c r="F275" s="11"/>
      <c r="G275" s="11"/>
      <c r="H275" s="11"/>
      <c r="I275" s="11"/>
      <c r="J275" s="11"/>
      <c r="K275" s="11"/>
      <c r="L275" s="11"/>
      <c r="M275" s="11"/>
      <c r="N275" s="11"/>
    </row>
    <row r="276" spans="1:14" ht="15" customHeight="1" x14ac:dyDescent="0.25">
      <c r="A276" s="13">
        <f t="shared" si="8"/>
        <v>424</v>
      </c>
      <c r="B276" s="173">
        <v>63.199999999999903</v>
      </c>
      <c r="C276" s="11"/>
      <c r="D276" s="11"/>
      <c r="E276" s="11"/>
      <c r="F276" s="11"/>
      <c r="G276" s="11"/>
      <c r="H276" s="11"/>
      <c r="I276" s="11"/>
      <c r="J276" s="11"/>
      <c r="K276" s="11"/>
      <c r="L276" s="11"/>
      <c r="M276" s="11"/>
      <c r="N276" s="11"/>
    </row>
    <row r="277" spans="1:14" ht="15" customHeight="1" x14ac:dyDescent="0.25">
      <c r="A277" s="13">
        <f t="shared" si="8"/>
        <v>425</v>
      </c>
      <c r="B277" s="173">
        <v>63.599999999999902</v>
      </c>
      <c r="C277" s="11"/>
      <c r="D277" s="11"/>
      <c r="E277" s="11"/>
      <c r="F277" s="11"/>
      <c r="G277" s="11"/>
      <c r="H277" s="11"/>
      <c r="I277" s="11"/>
      <c r="J277" s="11"/>
      <c r="K277" s="11"/>
      <c r="L277" s="11"/>
      <c r="M277" s="11"/>
      <c r="N277" s="11"/>
    </row>
    <row r="278" spans="1:14" ht="15" customHeight="1" x14ac:dyDescent="0.25">
      <c r="A278" s="13">
        <f t="shared" si="8"/>
        <v>426</v>
      </c>
      <c r="B278" s="173">
        <v>63.999999999999901</v>
      </c>
      <c r="C278" s="11"/>
      <c r="D278" s="11"/>
      <c r="E278" s="11"/>
      <c r="F278" s="11"/>
      <c r="G278" s="11"/>
      <c r="H278" s="11"/>
      <c r="I278" s="11"/>
      <c r="J278" s="11"/>
      <c r="K278" s="11"/>
      <c r="L278" s="11"/>
      <c r="M278" s="11"/>
      <c r="N278" s="11"/>
    </row>
    <row r="279" spans="1:14" ht="15" customHeight="1" x14ac:dyDescent="0.25">
      <c r="A279" s="13">
        <f t="shared" si="8"/>
        <v>427</v>
      </c>
      <c r="B279" s="173">
        <v>64.399999999999906</v>
      </c>
      <c r="C279" s="11"/>
      <c r="D279" s="11"/>
      <c r="E279" s="11"/>
      <c r="F279" s="11"/>
      <c r="G279" s="11"/>
      <c r="H279" s="11"/>
      <c r="I279" s="11"/>
      <c r="J279" s="11"/>
      <c r="K279" s="11"/>
      <c r="L279" s="11"/>
      <c r="M279" s="11"/>
      <c r="N279" s="11"/>
    </row>
    <row r="280" spans="1:14" ht="15" customHeight="1" x14ac:dyDescent="0.25">
      <c r="A280" s="13">
        <f t="shared" si="8"/>
        <v>428</v>
      </c>
      <c r="B280" s="173">
        <v>64.799999999999898</v>
      </c>
      <c r="C280" s="11"/>
      <c r="D280" s="11"/>
      <c r="E280" s="11"/>
      <c r="F280" s="11"/>
      <c r="G280" s="11"/>
      <c r="H280" s="11"/>
      <c r="I280" s="11"/>
      <c r="J280" s="11"/>
      <c r="K280" s="11"/>
      <c r="L280" s="11"/>
      <c r="M280" s="11"/>
      <c r="N280" s="11"/>
    </row>
    <row r="281" spans="1:14" ht="15" customHeight="1" x14ac:dyDescent="0.25">
      <c r="A281" s="13">
        <f t="shared" si="8"/>
        <v>429</v>
      </c>
      <c r="B281" s="173">
        <v>65.199999999999903</v>
      </c>
      <c r="C281" s="11"/>
      <c r="D281" s="11"/>
      <c r="E281" s="11"/>
      <c r="F281" s="11"/>
      <c r="G281" s="11"/>
      <c r="H281" s="11"/>
      <c r="I281" s="11"/>
      <c r="J281" s="11"/>
      <c r="K281" s="11"/>
      <c r="L281" s="11"/>
      <c r="M281" s="11"/>
      <c r="N281" s="11"/>
    </row>
    <row r="282" spans="1:14" ht="15" customHeight="1" x14ac:dyDescent="0.25">
      <c r="A282" s="13">
        <f t="shared" si="8"/>
        <v>430</v>
      </c>
      <c r="B282" s="173">
        <v>65.599999999999895</v>
      </c>
      <c r="C282" s="11"/>
      <c r="D282" s="11"/>
      <c r="E282" s="11"/>
      <c r="F282" s="11"/>
      <c r="G282" s="11"/>
      <c r="H282" s="11"/>
      <c r="I282" s="11"/>
      <c r="J282" s="11"/>
      <c r="K282" s="11"/>
      <c r="L282" s="11"/>
      <c r="M282" s="11"/>
      <c r="N282" s="11"/>
    </row>
    <row r="283" spans="1:14" ht="15" customHeight="1" x14ac:dyDescent="0.25">
      <c r="A283" s="13">
        <f t="shared" si="8"/>
        <v>431</v>
      </c>
      <c r="B283" s="173">
        <v>65.999999999999901</v>
      </c>
      <c r="C283" s="11"/>
      <c r="D283" s="11"/>
      <c r="E283" s="11"/>
      <c r="F283" s="11"/>
      <c r="G283" s="11"/>
      <c r="H283" s="11"/>
      <c r="I283" s="11"/>
      <c r="J283" s="11"/>
      <c r="K283" s="11"/>
      <c r="L283" s="11"/>
      <c r="M283" s="11"/>
      <c r="N283" s="11"/>
    </row>
    <row r="284" spans="1:14" ht="15" customHeight="1" x14ac:dyDescent="0.25">
      <c r="A284" s="13">
        <f t="shared" si="8"/>
        <v>432</v>
      </c>
      <c r="B284" s="173">
        <v>66.399999999999906</v>
      </c>
      <c r="C284" s="11"/>
      <c r="D284" s="11"/>
      <c r="E284" s="11"/>
      <c r="F284" s="11"/>
      <c r="G284" s="11"/>
      <c r="H284" s="11"/>
      <c r="I284" s="11"/>
      <c r="J284" s="11"/>
      <c r="K284" s="11"/>
      <c r="L284" s="11"/>
      <c r="M284" s="11"/>
      <c r="N284" s="11"/>
    </row>
    <row r="285" spans="1:14" ht="15" customHeight="1" x14ac:dyDescent="0.25">
      <c r="A285" s="13">
        <f t="shared" si="8"/>
        <v>433</v>
      </c>
      <c r="B285" s="173">
        <v>66.799999999999898</v>
      </c>
      <c r="C285" s="11"/>
      <c r="D285" s="11"/>
      <c r="E285" s="11"/>
      <c r="F285" s="11"/>
      <c r="G285" s="11"/>
      <c r="H285" s="11"/>
      <c r="I285" s="11"/>
      <c r="J285" s="11"/>
      <c r="K285" s="11"/>
      <c r="L285" s="11"/>
      <c r="M285" s="11"/>
      <c r="N285" s="11"/>
    </row>
    <row r="286" spans="1:14" ht="15" customHeight="1" x14ac:dyDescent="0.25">
      <c r="A286" s="13">
        <f t="shared" si="8"/>
        <v>434</v>
      </c>
      <c r="B286" s="173">
        <v>67.199999999999903</v>
      </c>
      <c r="C286" s="11"/>
      <c r="D286" s="11"/>
      <c r="E286" s="11"/>
      <c r="F286" s="11"/>
      <c r="G286" s="11"/>
      <c r="H286" s="11"/>
      <c r="I286" s="11"/>
      <c r="J286" s="11"/>
      <c r="K286" s="11"/>
      <c r="L286" s="11"/>
      <c r="M286" s="11"/>
      <c r="N286" s="11"/>
    </row>
    <row r="287" spans="1:14" ht="15" customHeight="1" x14ac:dyDescent="0.25">
      <c r="A287" s="13">
        <f t="shared" si="8"/>
        <v>435</v>
      </c>
      <c r="B287" s="173">
        <v>67.599999999999895</v>
      </c>
      <c r="C287" s="11"/>
      <c r="D287" s="11"/>
      <c r="E287" s="11"/>
      <c r="F287" s="11"/>
      <c r="G287" s="11"/>
      <c r="H287" s="11"/>
      <c r="I287" s="11"/>
      <c r="J287" s="11"/>
      <c r="K287" s="11"/>
      <c r="L287" s="11"/>
      <c r="M287" s="11"/>
      <c r="N287" s="11"/>
    </row>
    <row r="288" spans="1:14" ht="15" customHeight="1" x14ac:dyDescent="0.25">
      <c r="A288" s="13">
        <f t="shared" si="8"/>
        <v>436</v>
      </c>
      <c r="B288" s="173">
        <v>67.999999999999901</v>
      </c>
      <c r="C288" s="11"/>
      <c r="D288" s="11"/>
      <c r="E288" s="11"/>
      <c r="F288" s="11"/>
      <c r="G288" s="11"/>
      <c r="H288" s="11"/>
      <c r="I288" s="11"/>
      <c r="J288" s="11"/>
      <c r="K288" s="11"/>
      <c r="L288" s="11"/>
      <c r="M288" s="11"/>
      <c r="N288" s="11"/>
    </row>
    <row r="289" spans="1:14" ht="15" customHeight="1" x14ac:dyDescent="0.25">
      <c r="A289" s="13">
        <f t="shared" si="8"/>
        <v>437</v>
      </c>
      <c r="B289" s="173">
        <v>68.399999999999906</v>
      </c>
      <c r="C289" s="11"/>
      <c r="D289" s="11"/>
      <c r="E289" s="11"/>
      <c r="F289" s="11"/>
      <c r="G289" s="11"/>
      <c r="H289" s="11"/>
      <c r="I289" s="11"/>
      <c r="J289" s="11"/>
      <c r="K289" s="11"/>
      <c r="L289" s="11"/>
      <c r="M289" s="11"/>
      <c r="N289" s="11"/>
    </row>
    <row r="290" spans="1:14" ht="15" customHeight="1" x14ac:dyDescent="0.25">
      <c r="A290" s="13">
        <f t="shared" si="8"/>
        <v>438</v>
      </c>
      <c r="B290" s="173">
        <v>68.799999999999898</v>
      </c>
      <c r="C290" s="11"/>
      <c r="D290" s="11"/>
      <c r="E290" s="11"/>
      <c r="F290" s="11"/>
      <c r="G290" s="11"/>
      <c r="H290" s="11"/>
      <c r="I290" s="11"/>
      <c r="J290" s="11"/>
      <c r="K290" s="11"/>
      <c r="L290" s="11"/>
      <c r="M290" s="11"/>
      <c r="N290" s="11"/>
    </row>
    <row r="291" spans="1:14" ht="15" customHeight="1" x14ac:dyDescent="0.25">
      <c r="A291" s="13">
        <f t="shared" si="8"/>
        <v>439</v>
      </c>
      <c r="B291" s="173">
        <v>69.199999999999903</v>
      </c>
      <c r="C291" s="11"/>
      <c r="D291" s="11"/>
      <c r="E291" s="11"/>
      <c r="F291" s="11"/>
      <c r="G291" s="11"/>
      <c r="H291" s="11"/>
      <c r="I291" s="11"/>
      <c r="J291" s="11"/>
      <c r="K291" s="11"/>
      <c r="L291" s="11"/>
      <c r="M291" s="11"/>
      <c r="N291" s="11"/>
    </row>
    <row r="292" spans="1:14" ht="15" customHeight="1" x14ac:dyDescent="0.25">
      <c r="A292" s="13">
        <f t="shared" si="8"/>
        <v>440</v>
      </c>
      <c r="B292" s="173">
        <v>69.599999999999895</v>
      </c>
      <c r="C292" s="11"/>
      <c r="D292" s="11"/>
      <c r="E292" s="11"/>
      <c r="F292" s="11"/>
      <c r="G292" s="11"/>
      <c r="H292" s="11"/>
      <c r="I292" s="11"/>
      <c r="J292" s="11"/>
      <c r="K292" s="11"/>
      <c r="L292" s="11"/>
      <c r="M292" s="11"/>
      <c r="N292" s="11"/>
    </row>
    <row r="293" spans="1:14" ht="15" customHeight="1" x14ac:dyDescent="0.25">
      <c r="A293" s="13">
        <f t="shared" si="8"/>
        <v>441</v>
      </c>
      <c r="B293" s="173">
        <v>69.999999999999901</v>
      </c>
      <c r="C293" s="11"/>
      <c r="D293" s="11"/>
      <c r="E293" s="11"/>
      <c r="F293" s="11"/>
      <c r="G293" s="11"/>
      <c r="H293" s="11"/>
      <c r="I293" s="11"/>
      <c r="J293" s="11"/>
      <c r="K293" s="11"/>
      <c r="L293" s="11"/>
      <c r="M293" s="11"/>
      <c r="N293" s="11"/>
    </row>
    <row r="294" spans="1:14" ht="15" customHeight="1" x14ac:dyDescent="0.25">
      <c r="A294" s="13">
        <f t="shared" si="8"/>
        <v>442</v>
      </c>
      <c r="B294" s="173">
        <v>70.399999999999906</v>
      </c>
      <c r="C294" s="11"/>
      <c r="D294" s="11"/>
      <c r="E294" s="11"/>
      <c r="F294" s="11"/>
      <c r="G294" s="11"/>
      <c r="H294" s="11"/>
      <c r="I294" s="11"/>
      <c r="J294" s="11"/>
      <c r="K294" s="11"/>
      <c r="L294" s="11"/>
      <c r="M294" s="11"/>
      <c r="N294" s="11"/>
    </row>
    <row r="295" spans="1:14" ht="15" customHeight="1" x14ac:dyDescent="0.25">
      <c r="A295" s="13">
        <f t="shared" si="8"/>
        <v>443</v>
      </c>
      <c r="B295" s="173">
        <v>70.799999999999898</v>
      </c>
      <c r="C295" s="11"/>
      <c r="D295" s="11"/>
      <c r="E295" s="11"/>
      <c r="F295" s="11"/>
      <c r="G295" s="11"/>
      <c r="H295" s="11"/>
      <c r="I295" s="11"/>
      <c r="J295" s="11"/>
      <c r="K295" s="11"/>
      <c r="L295" s="11"/>
      <c r="M295" s="11"/>
      <c r="N295" s="11"/>
    </row>
    <row r="296" spans="1:14" ht="15" customHeight="1" x14ac:dyDescent="0.25">
      <c r="A296" s="13">
        <f t="shared" si="8"/>
        <v>444</v>
      </c>
      <c r="B296" s="173">
        <v>71.199999999999903</v>
      </c>
      <c r="C296" s="11"/>
      <c r="D296" s="11"/>
      <c r="E296" s="11"/>
      <c r="F296" s="11"/>
      <c r="G296" s="11"/>
      <c r="H296" s="11"/>
      <c r="I296" s="11"/>
      <c r="J296" s="11"/>
      <c r="K296" s="11"/>
      <c r="L296" s="11"/>
      <c r="M296" s="11"/>
      <c r="N296" s="11"/>
    </row>
    <row r="297" spans="1:14" ht="15" customHeight="1" x14ac:dyDescent="0.25">
      <c r="A297" s="13">
        <f t="shared" si="8"/>
        <v>445</v>
      </c>
      <c r="B297" s="173">
        <v>71.599999999999895</v>
      </c>
      <c r="C297" s="11"/>
      <c r="D297" s="11"/>
      <c r="E297" s="11"/>
      <c r="F297" s="11"/>
      <c r="G297" s="11"/>
      <c r="H297" s="11"/>
      <c r="I297" s="11"/>
      <c r="J297" s="11"/>
      <c r="K297" s="11"/>
      <c r="L297" s="11"/>
      <c r="M297" s="11"/>
      <c r="N297" s="11"/>
    </row>
    <row r="298" spans="1:14" ht="15" customHeight="1" x14ac:dyDescent="0.25">
      <c r="A298" s="13">
        <f t="shared" si="8"/>
        <v>446</v>
      </c>
      <c r="B298" s="173">
        <v>71.999999999999901</v>
      </c>
      <c r="C298" s="11"/>
      <c r="D298" s="11"/>
      <c r="E298" s="11"/>
      <c r="F298" s="11"/>
      <c r="G298" s="11"/>
      <c r="H298" s="11"/>
      <c r="I298" s="11"/>
      <c r="J298" s="11"/>
      <c r="K298" s="11"/>
      <c r="L298" s="11"/>
      <c r="M298" s="11"/>
      <c r="N298" s="11"/>
    </row>
    <row r="299" spans="1:14" ht="15" customHeight="1" x14ac:dyDescent="0.25">
      <c r="A299" s="13">
        <f t="shared" si="8"/>
        <v>447</v>
      </c>
      <c r="B299" s="173">
        <v>72.399999999999906</v>
      </c>
      <c r="C299" s="11"/>
      <c r="D299" s="11"/>
      <c r="E299" s="11"/>
      <c r="F299" s="11"/>
      <c r="G299" s="11"/>
      <c r="H299" s="11"/>
      <c r="I299" s="11"/>
      <c r="J299" s="11"/>
      <c r="K299" s="11"/>
      <c r="L299" s="11"/>
      <c r="M299" s="11"/>
      <c r="N299" s="11"/>
    </row>
    <row r="300" spans="1:14" ht="15" customHeight="1" x14ac:dyDescent="0.25">
      <c r="A300" s="13">
        <f t="shared" si="8"/>
        <v>448</v>
      </c>
      <c r="B300" s="173">
        <v>72.799999999999898</v>
      </c>
      <c r="C300" s="11"/>
      <c r="D300" s="11"/>
      <c r="E300" s="11"/>
      <c r="F300" s="11"/>
      <c r="G300" s="11"/>
      <c r="H300" s="11"/>
      <c r="I300" s="11"/>
      <c r="J300" s="11"/>
      <c r="K300" s="11"/>
      <c r="L300" s="11"/>
      <c r="M300" s="11"/>
      <c r="N300" s="11"/>
    </row>
    <row r="301" spans="1:14" ht="15" customHeight="1" x14ac:dyDescent="0.25">
      <c r="A301" s="13">
        <f t="shared" si="8"/>
        <v>449</v>
      </c>
      <c r="B301" s="173">
        <v>73.199999999999903</v>
      </c>
      <c r="C301" s="11"/>
      <c r="D301" s="11"/>
      <c r="E301" s="11"/>
      <c r="F301" s="11"/>
      <c r="G301" s="11"/>
      <c r="H301" s="11"/>
      <c r="I301" s="11"/>
      <c r="J301" s="11"/>
      <c r="K301" s="11"/>
      <c r="L301" s="11"/>
      <c r="M301" s="11"/>
      <c r="N301" s="11"/>
    </row>
    <row r="302" spans="1:14" ht="15" customHeight="1" x14ac:dyDescent="0.25">
      <c r="A302" s="13">
        <f t="shared" si="8"/>
        <v>450</v>
      </c>
      <c r="B302" s="173">
        <v>73.599999999999895</v>
      </c>
      <c r="C302" s="11"/>
      <c r="D302" s="11"/>
      <c r="E302" s="11"/>
      <c r="F302" s="11"/>
      <c r="G302" s="11"/>
      <c r="H302" s="11"/>
      <c r="I302" s="11"/>
      <c r="J302" s="11"/>
      <c r="K302" s="11"/>
      <c r="L302" s="11"/>
      <c r="M302" s="11"/>
      <c r="N302" s="11"/>
    </row>
    <row r="303" spans="1:14" ht="15" customHeight="1" x14ac:dyDescent="0.25">
      <c r="A303" s="13">
        <f t="shared" si="8"/>
        <v>451</v>
      </c>
      <c r="B303" s="173">
        <v>73.999999999999901</v>
      </c>
      <c r="C303" s="11"/>
      <c r="D303" s="11"/>
      <c r="E303" s="11"/>
      <c r="F303" s="11"/>
      <c r="G303" s="11"/>
      <c r="H303" s="11"/>
      <c r="I303" s="11"/>
      <c r="J303" s="11"/>
      <c r="K303" s="11"/>
      <c r="L303" s="11"/>
      <c r="M303" s="11"/>
      <c r="N303" s="11"/>
    </row>
    <row r="304" spans="1:14" ht="15" customHeight="1" x14ac:dyDescent="0.25">
      <c r="A304" s="13">
        <f t="shared" si="8"/>
        <v>452</v>
      </c>
      <c r="B304" s="173">
        <v>74.399999999999906</v>
      </c>
      <c r="C304" s="11"/>
      <c r="D304" s="11"/>
      <c r="E304" s="11"/>
      <c r="F304" s="11"/>
      <c r="G304" s="11"/>
      <c r="H304" s="11"/>
      <c r="I304" s="11"/>
      <c r="J304" s="11"/>
      <c r="K304" s="11"/>
      <c r="L304" s="11"/>
      <c r="M304" s="11"/>
      <c r="N304" s="11"/>
    </row>
    <row r="305" spans="1:14" ht="15" customHeight="1" x14ac:dyDescent="0.25">
      <c r="A305" s="13">
        <f t="shared" si="8"/>
        <v>453</v>
      </c>
      <c r="B305" s="173">
        <v>74.799999999999898</v>
      </c>
      <c r="C305" s="11"/>
      <c r="D305" s="11"/>
      <c r="E305" s="11"/>
      <c r="F305" s="11"/>
      <c r="G305" s="11"/>
      <c r="H305" s="11"/>
      <c r="I305" s="11"/>
      <c r="J305" s="11"/>
      <c r="K305" s="11"/>
      <c r="L305" s="11"/>
      <c r="M305" s="11"/>
      <c r="N305" s="11"/>
    </row>
    <row r="306" spans="1:14" ht="15" customHeight="1" x14ac:dyDescent="0.25">
      <c r="A306" s="13">
        <f t="shared" si="8"/>
        <v>454</v>
      </c>
      <c r="B306" s="173">
        <v>75.199999999999903</v>
      </c>
      <c r="C306" s="11"/>
      <c r="D306" s="11"/>
      <c r="E306" s="11"/>
      <c r="F306" s="11"/>
      <c r="G306" s="11"/>
      <c r="H306" s="11"/>
      <c r="I306" s="11"/>
      <c r="J306" s="11"/>
      <c r="K306" s="11"/>
      <c r="L306" s="11"/>
      <c r="M306" s="11"/>
      <c r="N306" s="11"/>
    </row>
    <row r="307" spans="1:14" ht="15" customHeight="1" x14ac:dyDescent="0.25">
      <c r="A307" s="13">
        <f t="shared" si="8"/>
        <v>455</v>
      </c>
      <c r="B307" s="173">
        <v>75.599999999999895</v>
      </c>
      <c r="C307" s="11"/>
      <c r="D307" s="11"/>
      <c r="E307" s="11"/>
      <c r="F307" s="11"/>
      <c r="G307" s="11"/>
      <c r="H307" s="11"/>
      <c r="I307" s="11"/>
      <c r="J307" s="11"/>
      <c r="K307" s="11"/>
      <c r="L307" s="11"/>
      <c r="M307" s="11"/>
      <c r="N307" s="11"/>
    </row>
    <row r="308" spans="1:14" ht="15" customHeight="1" x14ac:dyDescent="0.25">
      <c r="A308" s="13">
        <f t="shared" si="8"/>
        <v>456</v>
      </c>
      <c r="B308" s="173">
        <v>75.999999999999901</v>
      </c>
      <c r="C308" s="11"/>
      <c r="D308" s="11"/>
      <c r="E308" s="11"/>
      <c r="F308" s="11"/>
      <c r="G308" s="11"/>
      <c r="H308" s="11"/>
      <c r="I308" s="11"/>
      <c r="J308" s="11"/>
      <c r="K308" s="11"/>
      <c r="L308" s="11"/>
      <c r="M308" s="11"/>
      <c r="N308" s="11"/>
    </row>
    <row r="309" spans="1:14" ht="15" customHeight="1" x14ac:dyDescent="0.25">
      <c r="A309" s="13">
        <f t="shared" si="8"/>
        <v>457</v>
      </c>
      <c r="B309" s="173">
        <v>76.399999999999906</v>
      </c>
      <c r="C309" s="11"/>
      <c r="D309" s="11"/>
      <c r="E309" s="11"/>
      <c r="F309" s="11"/>
      <c r="G309" s="11"/>
      <c r="H309" s="11"/>
      <c r="I309" s="11"/>
      <c r="J309" s="11"/>
      <c r="K309" s="11"/>
      <c r="L309" s="11"/>
      <c r="M309" s="11"/>
      <c r="N309" s="11"/>
    </row>
    <row r="310" spans="1:14" ht="15" customHeight="1" x14ac:dyDescent="0.25">
      <c r="A310" s="13">
        <f t="shared" si="8"/>
        <v>458</v>
      </c>
      <c r="B310" s="173">
        <v>76.799999999999898</v>
      </c>
      <c r="C310" s="11"/>
      <c r="D310" s="11"/>
      <c r="E310" s="11"/>
      <c r="F310" s="11"/>
      <c r="G310" s="11"/>
      <c r="H310" s="11"/>
      <c r="I310" s="11"/>
      <c r="J310" s="11"/>
      <c r="K310" s="11"/>
      <c r="L310" s="11"/>
      <c r="M310" s="11"/>
      <c r="N310" s="11"/>
    </row>
    <row r="311" spans="1:14" ht="15" customHeight="1" x14ac:dyDescent="0.25">
      <c r="A311" s="13">
        <f t="shared" ref="A311:A374" si="9">A310+1</f>
        <v>459</v>
      </c>
      <c r="B311" s="173">
        <v>77.199999999999903</v>
      </c>
      <c r="C311" s="11"/>
      <c r="D311" s="11"/>
      <c r="E311" s="11"/>
      <c r="F311" s="11"/>
      <c r="G311" s="11"/>
      <c r="H311" s="11"/>
      <c r="I311" s="11"/>
      <c r="J311" s="11"/>
      <c r="K311" s="11"/>
      <c r="L311" s="11"/>
      <c r="M311" s="11"/>
      <c r="N311" s="11"/>
    </row>
    <row r="312" spans="1:14" ht="15" customHeight="1" x14ac:dyDescent="0.25">
      <c r="A312" s="13">
        <f t="shared" si="9"/>
        <v>460</v>
      </c>
      <c r="B312" s="173">
        <v>77.599999999999895</v>
      </c>
      <c r="C312" s="11"/>
      <c r="D312" s="11"/>
      <c r="E312" s="11"/>
      <c r="F312" s="11"/>
      <c r="G312" s="11"/>
      <c r="H312" s="11"/>
      <c r="I312" s="11"/>
      <c r="J312" s="11"/>
      <c r="K312" s="11"/>
      <c r="L312" s="11"/>
      <c r="M312" s="11"/>
      <c r="N312" s="11"/>
    </row>
    <row r="313" spans="1:14" ht="15" customHeight="1" x14ac:dyDescent="0.25">
      <c r="A313" s="13">
        <f t="shared" si="9"/>
        <v>461</v>
      </c>
      <c r="B313" s="173">
        <v>77.999999999999901</v>
      </c>
      <c r="C313" s="11"/>
      <c r="D313" s="11"/>
      <c r="E313" s="11"/>
      <c r="F313" s="11"/>
      <c r="G313" s="11"/>
      <c r="H313" s="11"/>
      <c r="I313" s="11"/>
      <c r="J313" s="11"/>
      <c r="K313" s="11"/>
      <c r="L313" s="11"/>
      <c r="M313" s="11"/>
      <c r="N313" s="11"/>
    </row>
    <row r="314" spans="1:14" ht="15" customHeight="1" x14ac:dyDescent="0.25">
      <c r="A314" s="13">
        <f t="shared" si="9"/>
        <v>462</v>
      </c>
      <c r="B314" s="173">
        <v>78.399999999999906</v>
      </c>
      <c r="C314" s="11"/>
      <c r="D314" s="11"/>
      <c r="E314" s="11"/>
      <c r="F314" s="11"/>
      <c r="G314" s="11"/>
      <c r="H314" s="11"/>
      <c r="I314" s="11"/>
      <c r="J314" s="11"/>
      <c r="K314" s="11"/>
      <c r="L314" s="11"/>
      <c r="M314" s="11"/>
      <c r="N314" s="11"/>
    </row>
    <row r="315" spans="1:14" ht="15" customHeight="1" x14ac:dyDescent="0.25">
      <c r="A315" s="13">
        <f t="shared" si="9"/>
        <v>463</v>
      </c>
      <c r="B315" s="173">
        <v>78.799999999999898</v>
      </c>
      <c r="C315" s="11"/>
      <c r="D315" s="11"/>
      <c r="E315" s="11"/>
      <c r="F315" s="11"/>
      <c r="G315" s="11"/>
      <c r="H315" s="11"/>
      <c r="I315" s="11"/>
      <c r="J315" s="11"/>
      <c r="K315" s="11"/>
      <c r="L315" s="11"/>
      <c r="M315" s="11"/>
      <c r="N315" s="11"/>
    </row>
    <row r="316" spans="1:14" ht="15" customHeight="1" x14ac:dyDescent="0.25">
      <c r="A316" s="13">
        <f t="shared" si="9"/>
        <v>464</v>
      </c>
      <c r="B316" s="173">
        <v>79.199999999999903</v>
      </c>
      <c r="C316" s="11"/>
      <c r="D316" s="11"/>
      <c r="E316" s="11"/>
      <c r="F316" s="11"/>
      <c r="G316" s="11"/>
      <c r="H316" s="11"/>
      <c r="I316" s="11"/>
      <c r="J316" s="11"/>
      <c r="K316" s="11"/>
      <c r="L316" s="11"/>
      <c r="M316" s="11"/>
      <c r="N316" s="11"/>
    </row>
    <row r="317" spans="1:14" ht="15" customHeight="1" x14ac:dyDescent="0.25">
      <c r="A317" s="13">
        <f t="shared" si="9"/>
        <v>465</v>
      </c>
      <c r="B317" s="173">
        <v>79.599999999999895</v>
      </c>
      <c r="C317" s="11"/>
      <c r="D317" s="11"/>
      <c r="E317" s="11"/>
      <c r="F317" s="11"/>
      <c r="G317" s="11"/>
      <c r="H317" s="11"/>
      <c r="I317" s="11"/>
      <c r="J317" s="11"/>
      <c r="K317" s="11"/>
      <c r="L317" s="11"/>
      <c r="M317" s="11"/>
      <c r="N317" s="11"/>
    </row>
    <row r="318" spans="1:14" ht="15" customHeight="1" x14ac:dyDescent="0.25">
      <c r="A318" s="13">
        <f t="shared" si="9"/>
        <v>466</v>
      </c>
      <c r="B318" s="173">
        <v>79.999999999999901</v>
      </c>
      <c r="C318" s="11"/>
      <c r="D318" s="11"/>
      <c r="E318" s="11"/>
      <c r="F318" s="11"/>
      <c r="G318" s="11"/>
      <c r="H318" s="11"/>
      <c r="I318" s="11"/>
      <c r="J318" s="11"/>
      <c r="K318" s="11"/>
      <c r="L318" s="11"/>
      <c r="M318" s="11"/>
      <c r="N318" s="11"/>
    </row>
    <row r="319" spans="1:14" ht="15" customHeight="1" x14ac:dyDescent="0.25">
      <c r="A319" s="13">
        <f t="shared" si="9"/>
        <v>467</v>
      </c>
      <c r="B319" s="173">
        <v>80.399999999999906</v>
      </c>
      <c r="C319" s="11"/>
      <c r="D319" s="11"/>
      <c r="E319" s="11"/>
      <c r="F319" s="11"/>
      <c r="G319" s="11"/>
      <c r="H319" s="11"/>
      <c r="I319" s="11"/>
      <c r="J319" s="11"/>
      <c r="K319" s="11"/>
      <c r="L319" s="11"/>
      <c r="M319" s="11"/>
      <c r="N319" s="11"/>
    </row>
    <row r="320" spans="1:14" ht="15" customHeight="1" x14ac:dyDescent="0.25">
      <c r="A320" s="13">
        <f t="shared" si="9"/>
        <v>468</v>
      </c>
      <c r="B320" s="173">
        <v>80.799999999999898</v>
      </c>
      <c r="C320" s="11"/>
      <c r="D320" s="11"/>
      <c r="E320" s="11"/>
      <c r="F320" s="11"/>
      <c r="G320" s="11"/>
      <c r="H320" s="11"/>
      <c r="I320" s="11"/>
      <c r="J320" s="11"/>
      <c r="K320" s="11"/>
      <c r="L320" s="11"/>
      <c r="M320" s="11"/>
      <c r="N320" s="11"/>
    </row>
    <row r="321" spans="1:14" ht="15" customHeight="1" x14ac:dyDescent="0.25">
      <c r="A321" s="13">
        <f t="shared" si="9"/>
        <v>469</v>
      </c>
      <c r="B321" s="173">
        <v>81.199999999999903</v>
      </c>
      <c r="C321" s="11"/>
      <c r="D321" s="11"/>
      <c r="E321" s="11"/>
      <c r="F321" s="11"/>
      <c r="G321" s="11"/>
      <c r="H321" s="11"/>
      <c r="I321" s="11"/>
      <c r="J321" s="11"/>
      <c r="K321" s="11"/>
      <c r="L321" s="11"/>
      <c r="M321" s="11"/>
      <c r="N321" s="11"/>
    </row>
    <row r="322" spans="1:14" ht="15" customHeight="1" x14ac:dyDescent="0.25">
      <c r="A322" s="13">
        <f t="shared" si="9"/>
        <v>470</v>
      </c>
      <c r="B322" s="173">
        <v>81.599999999999895</v>
      </c>
      <c r="C322" s="11"/>
      <c r="D322" s="11"/>
      <c r="E322" s="11"/>
      <c r="F322" s="11"/>
      <c r="G322" s="11"/>
      <c r="H322" s="11"/>
      <c r="I322" s="11"/>
      <c r="J322" s="11"/>
      <c r="K322" s="11"/>
      <c r="L322" s="11"/>
      <c r="M322" s="11"/>
      <c r="N322" s="11"/>
    </row>
    <row r="323" spans="1:14" ht="15" customHeight="1" x14ac:dyDescent="0.25">
      <c r="A323" s="13">
        <f t="shared" si="9"/>
        <v>471</v>
      </c>
      <c r="B323" s="173">
        <v>81.999999999999901</v>
      </c>
      <c r="C323" s="11"/>
      <c r="D323" s="11"/>
      <c r="E323" s="11"/>
      <c r="F323" s="11"/>
      <c r="G323" s="11"/>
      <c r="H323" s="11"/>
      <c r="I323" s="11"/>
      <c r="J323" s="11"/>
      <c r="K323" s="11"/>
      <c r="L323" s="11"/>
      <c r="M323" s="11"/>
      <c r="N323" s="11"/>
    </row>
    <row r="324" spans="1:14" ht="15" customHeight="1" x14ac:dyDescent="0.25">
      <c r="A324" s="13">
        <f t="shared" si="9"/>
        <v>472</v>
      </c>
      <c r="B324" s="173">
        <v>82.399999999999906</v>
      </c>
      <c r="C324" s="11"/>
      <c r="D324" s="11"/>
      <c r="E324" s="11"/>
      <c r="F324" s="11"/>
      <c r="G324" s="11"/>
      <c r="H324" s="11"/>
      <c r="I324" s="11"/>
      <c r="J324" s="11"/>
      <c r="K324" s="11"/>
      <c r="L324" s="11"/>
      <c r="M324" s="11"/>
      <c r="N324" s="11"/>
    </row>
    <row r="325" spans="1:14" ht="15" customHeight="1" x14ac:dyDescent="0.25">
      <c r="A325" s="13">
        <f t="shared" si="9"/>
        <v>473</v>
      </c>
      <c r="B325" s="173">
        <v>82.799999999999898</v>
      </c>
      <c r="C325" s="11"/>
      <c r="D325" s="11"/>
      <c r="E325" s="11"/>
      <c r="F325" s="11"/>
      <c r="G325" s="11"/>
      <c r="H325" s="11"/>
      <c r="I325" s="11"/>
      <c r="J325" s="11"/>
      <c r="K325" s="11"/>
      <c r="L325" s="11"/>
      <c r="M325" s="11"/>
      <c r="N325" s="11"/>
    </row>
    <row r="326" spans="1:14" ht="15" customHeight="1" x14ac:dyDescent="0.25">
      <c r="A326" s="13">
        <f t="shared" si="9"/>
        <v>474</v>
      </c>
      <c r="B326" s="173">
        <v>83.199999999999903</v>
      </c>
      <c r="C326" s="11"/>
      <c r="D326" s="11"/>
      <c r="E326" s="11"/>
      <c r="F326" s="11"/>
      <c r="G326" s="11"/>
      <c r="H326" s="11"/>
      <c r="I326" s="11"/>
      <c r="J326" s="11"/>
      <c r="K326" s="11"/>
      <c r="L326" s="11"/>
      <c r="M326" s="11"/>
      <c r="N326" s="11"/>
    </row>
    <row r="327" spans="1:14" ht="15" customHeight="1" x14ac:dyDescent="0.25">
      <c r="A327" s="13">
        <f t="shared" si="9"/>
        <v>475</v>
      </c>
      <c r="B327" s="173">
        <v>83.599999999999895</v>
      </c>
      <c r="C327" s="11"/>
      <c r="D327" s="11"/>
      <c r="E327" s="11"/>
      <c r="F327" s="11"/>
      <c r="G327" s="11"/>
      <c r="H327" s="11"/>
      <c r="I327" s="11"/>
      <c r="J327" s="11"/>
      <c r="K327" s="11"/>
      <c r="L327" s="11"/>
      <c r="M327" s="11"/>
      <c r="N327" s="11"/>
    </row>
    <row r="328" spans="1:14" ht="15" customHeight="1" x14ac:dyDescent="0.25">
      <c r="A328" s="13">
        <f t="shared" si="9"/>
        <v>476</v>
      </c>
      <c r="B328" s="173">
        <v>83.999999999999901</v>
      </c>
      <c r="C328" s="11"/>
      <c r="D328" s="11"/>
      <c r="E328" s="11"/>
      <c r="F328" s="11"/>
      <c r="G328" s="11"/>
      <c r="H328" s="11"/>
      <c r="I328" s="11"/>
      <c r="J328" s="11"/>
      <c r="K328" s="11"/>
      <c r="L328" s="11"/>
      <c r="M328" s="11"/>
      <c r="N328" s="11"/>
    </row>
    <row r="329" spans="1:14" ht="15" customHeight="1" x14ac:dyDescent="0.25">
      <c r="A329" s="13">
        <f t="shared" si="9"/>
        <v>477</v>
      </c>
      <c r="B329" s="173">
        <v>84.399999999999906</v>
      </c>
      <c r="C329" s="11"/>
      <c r="D329" s="11"/>
      <c r="E329" s="11"/>
      <c r="F329" s="11"/>
      <c r="G329" s="11"/>
      <c r="H329" s="11"/>
      <c r="I329" s="11"/>
      <c r="J329" s="11"/>
      <c r="K329" s="11"/>
      <c r="L329" s="11"/>
      <c r="M329" s="11"/>
      <c r="N329" s="11"/>
    </row>
    <row r="330" spans="1:14" ht="15" customHeight="1" x14ac:dyDescent="0.25">
      <c r="A330" s="13">
        <f t="shared" si="9"/>
        <v>478</v>
      </c>
      <c r="B330" s="173">
        <v>84.799999999999898</v>
      </c>
      <c r="C330" s="11"/>
      <c r="D330" s="11"/>
      <c r="E330" s="11"/>
      <c r="F330" s="11"/>
      <c r="G330" s="11"/>
      <c r="H330" s="11"/>
      <c r="I330" s="11"/>
      <c r="J330" s="11"/>
      <c r="K330" s="11"/>
      <c r="L330" s="11"/>
      <c r="M330" s="11"/>
      <c r="N330" s="11"/>
    </row>
    <row r="331" spans="1:14" ht="15" customHeight="1" x14ac:dyDescent="0.25">
      <c r="A331" s="13">
        <f t="shared" si="9"/>
        <v>479</v>
      </c>
      <c r="B331" s="173">
        <v>85.199999999999903</v>
      </c>
      <c r="C331" s="11"/>
      <c r="D331" s="11"/>
      <c r="E331" s="11"/>
      <c r="F331" s="11"/>
      <c r="G331" s="11"/>
      <c r="H331" s="11"/>
      <c r="I331" s="11"/>
      <c r="J331" s="11"/>
      <c r="K331" s="11"/>
      <c r="L331" s="11"/>
      <c r="M331" s="11"/>
      <c r="N331" s="11"/>
    </row>
    <row r="332" spans="1:14" ht="15" customHeight="1" x14ac:dyDescent="0.25">
      <c r="A332" s="13">
        <f t="shared" si="9"/>
        <v>480</v>
      </c>
      <c r="B332" s="173">
        <v>85.599999999999895</v>
      </c>
      <c r="C332" s="11"/>
      <c r="D332" s="11"/>
      <c r="E332" s="11"/>
      <c r="F332" s="11"/>
      <c r="G332" s="11"/>
      <c r="H332" s="11"/>
      <c r="I332" s="11"/>
      <c r="J332" s="11"/>
      <c r="K332" s="11"/>
      <c r="L332" s="11"/>
      <c r="M332" s="11"/>
      <c r="N332" s="11"/>
    </row>
    <row r="333" spans="1:14" ht="15" customHeight="1" x14ac:dyDescent="0.25">
      <c r="A333" s="13">
        <f t="shared" si="9"/>
        <v>481</v>
      </c>
      <c r="B333" s="173">
        <v>85.999999999999901</v>
      </c>
      <c r="C333" s="11"/>
      <c r="D333" s="11"/>
      <c r="E333" s="11"/>
      <c r="F333" s="11"/>
      <c r="G333" s="11"/>
      <c r="H333" s="11"/>
      <c r="I333" s="11"/>
      <c r="J333" s="11"/>
      <c r="K333" s="11"/>
      <c r="L333" s="11"/>
      <c r="M333" s="11"/>
      <c r="N333" s="11"/>
    </row>
    <row r="334" spans="1:14" ht="15" customHeight="1" x14ac:dyDescent="0.25">
      <c r="A334" s="13">
        <f t="shared" si="9"/>
        <v>482</v>
      </c>
      <c r="B334" s="173">
        <v>86.399999999999906</v>
      </c>
      <c r="C334" s="11"/>
      <c r="D334" s="11"/>
      <c r="E334" s="11"/>
      <c r="F334" s="11"/>
      <c r="G334" s="11"/>
      <c r="H334" s="11"/>
      <c r="I334" s="11"/>
      <c r="J334" s="11"/>
      <c r="K334" s="11"/>
      <c r="L334" s="11"/>
      <c r="M334" s="11"/>
      <c r="N334" s="11"/>
    </row>
    <row r="335" spans="1:14" ht="15" customHeight="1" x14ac:dyDescent="0.25">
      <c r="A335" s="13">
        <f t="shared" si="9"/>
        <v>483</v>
      </c>
      <c r="B335" s="173">
        <v>86.799999999999898</v>
      </c>
      <c r="C335" s="11"/>
      <c r="D335" s="11"/>
      <c r="E335" s="11"/>
      <c r="F335" s="11"/>
      <c r="G335" s="11"/>
      <c r="H335" s="11"/>
      <c r="I335" s="11"/>
      <c r="J335" s="11"/>
      <c r="K335" s="11"/>
      <c r="L335" s="11"/>
      <c r="M335" s="11"/>
      <c r="N335" s="11"/>
    </row>
    <row r="336" spans="1:14" ht="15" customHeight="1" x14ac:dyDescent="0.25">
      <c r="A336" s="13">
        <f t="shared" si="9"/>
        <v>484</v>
      </c>
      <c r="B336" s="173">
        <v>87.199999999999903</v>
      </c>
      <c r="C336" s="11"/>
      <c r="D336" s="11"/>
      <c r="E336" s="11"/>
      <c r="F336" s="11"/>
      <c r="G336" s="11"/>
      <c r="H336" s="11"/>
      <c r="I336" s="11"/>
      <c r="J336" s="11"/>
      <c r="K336" s="11"/>
      <c r="L336" s="11"/>
      <c r="M336" s="11"/>
      <c r="N336" s="11"/>
    </row>
    <row r="337" spans="1:14" ht="15" customHeight="1" x14ac:dyDescent="0.25">
      <c r="A337" s="13">
        <f t="shared" si="9"/>
        <v>485</v>
      </c>
      <c r="B337" s="173">
        <v>87.599999999999895</v>
      </c>
      <c r="C337" s="11"/>
      <c r="D337" s="11"/>
      <c r="E337" s="11"/>
      <c r="F337" s="11"/>
      <c r="G337" s="11"/>
      <c r="H337" s="11"/>
      <c r="I337" s="11"/>
      <c r="J337" s="11"/>
      <c r="K337" s="11"/>
      <c r="L337" s="11"/>
      <c r="M337" s="11"/>
      <c r="N337" s="11"/>
    </row>
    <row r="338" spans="1:14" ht="15" customHeight="1" x14ac:dyDescent="0.25">
      <c r="A338" s="13">
        <f t="shared" si="9"/>
        <v>486</v>
      </c>
      <c r="B338" s="173">
        <v>87.999999999999801</v>
      </c>
      <c r="C338" s="11"/>
      <c r="D338" s="11"/>
      <c r="E338" s="11"/>
      <c r="F338" s="11"/>
      <c r="G338" s="11"/>
      <c r="H338" s="11"/>
      <c r="I338" s="11"/>
      <c r="J338" s="11"/>
      <c r="K338" s="11"/>
      <c r="L338" s="11"/>
      <c r="M338" s="11"/>
      <c r="N338" s="11"/>
    </row>
    <row r="339" spans="1:14" ht="15" customHeight="1" x14ac:dyDescent="0.25">
      <c r="A339" s="13">
        <f t="shared" si="9"/>
        <v>487</v>
      </c>
      <c r="B339" s="173">
        <v>88.399999999999807</v>
      </c>
      <c r="C339" s="11"/>
      <c r="D339" s="11"/>
      <c r="E339" s="11"/>
      <c r="F339" s="11"/>
      <c r="G339" s="11"/>
      <c r="H339" s="11"/>
      <c r="I339" s="11"/>
      <c r="J339" s="11"/>
      <c r="K339" s="11"/>
      <c r="L339" s="11"/>
      <c r="M339" s="11"/>
      <c r="N339" s="11"/>
    </row>
    <row r="340" spans="1:14" ht="15" customHeight="1" x14ac:dyDescent="0.25">
      <c r="A340" s="13">
        <f t="shared" si="9"/>
        <v>488</v>
      </c>
      <c r="B340" s="173">
        <v>88.799999999999798</v>
      </c>
      <c r="C340" s="11"/>
      <c r="D340" s="11"/>
      <c r="E340" s="11"/>
      <c r="F340" s="11"/>
      <c r="G340" s="11"/>
      <c r="H340" s="11"/>
      <c r="I340" s="11"/>
      <c r="J340" s="11"/>
      <c r="K340" s="11"/>
      <c r="L340" s="11"/>
      <c r="M340" s="11"/>
      <c r="N340" s="11"/>
    </row>
    <row r="341" spans="1:14" ht="15" customHeight="1" x14ac:dyDescent="0.25">
      <c r="A341" s="13">
        <f t="shared" si="9"/>
        <v>489</v>
      </c>
      <c r="B341" s="173">
        <v>89.199999999999804</v>
      </c>
      <c r="C341" s="11"/>
      <c r="D341" s="11"/>
      <c r="E341" s="11"/>
      <c r="F341" s="11"/>
      <c r="G341" s="11"/>
      <c r="H341" s="11"/>
      <c r="I341" s="11"/>
      <c r="J341" s="11"/>
      <c r="K341" s="11"/>
      <c r="L341" s="11"/>
      <c r="M341" s="11"/>
      <c r="N341" s="11"/>
    </row>
    <row r="342" spans="1:14" ht="15" customHeight="1" x14ac:dyDescent="0.25">
      <c r="A342" s="13">
        <f t="shared" si="9"/>
        <v>490</v>
      </c>
      <c r="B342" s="173">
        <v>89.599999999999795</v>
      </c>
      <c r="C342" s="11"/>
      <c r="D342" s="11"/>
      <c r="E342" s="11"/>
      <c r="F342" s="11"/>
      <c r="G342" s="11"/>
      <c r="H342" s="11"/>
      <c r="I342" s="11"/>
      <c r="J342" s="11"/>
      <c r="K342" s="11"/>
      <c r="L342" s="11"/>
      <c r="M342" s="11"/>
      <c r="N342" s="11"/>
    </row>
    <row r="343" spans="1:14" ht="15" customHeight="1" x14ac:dyDescent="0.25">
      <c r="A343" s="13">
        <f t="shared" si="9"/>
        <v>491</v>
      </c>
      <c r="B343" s="173">
        <v>89.999999999999801</v>
      </c>
      <c r="C343" s="11"/>
      <c r="D343" s="11"/>
      <c r="E343" s="11"/>
      <c r="F343" s="11"/>
      <c r="G343" s="11"/>
      <c r="H343" s="11"/>
      <c r="I343" s="11"/>
      <c r="J343" s="11"/>
      <c r="K343" s="11"/>
      <c r="L343" s="11"/>
      <c r="M343" s="11"/>
      <c r="N343" s="11"/>
    </row>
    <row r="344" spans="1:14" ht="15" customHeight="1" x14ac:dyDescent="0.25">
      <c r="A344" s="13">
        <f t="shared" si="9"/>
        <v>492</v>
      </c>
      <c r="B344" s="173">
        <v>90.399999999999807</v>
      </c>
      <c r="C344" s="11"/>
      <c r="D344" s="11"/>
      <c r="E344" s="11"/>
      <c r="F344" s="11"/>
      <c r="G344" s="11"/>
      <c r="H344" s="11"/>
      <c r="I344" s="11"/>
      <c r="J344" s="11"/>
      <c r="K344" s="11"/>
      <c r="L344" s="11"/>
      <c r="M344" s="11"/>
      <c r="N344" s="11"/>
    </row>
    <row r="345" spans="1:14" ht="15" customHeight="1" x14ac:dyDescent="0.25">
      <c r="A345" s="13">
        <f t="shared" si="9"/>
        <v>493</v>
      </c>
      <c r="B345" s="173">
        <v>90.799999999999798</v>
      </c>
      <c r="C345" s="11"/>
      <c r="D345" s="11"/>
      <c r="E345" s="11"/>
      <c r="F345" s="11"/>
      <c r="G345" s="11"/>
      <c r="H345" s="11"/>
      <c r="I345" s="11"/>
      <c r="J345" s="11"/>
      <c r="K345" s="11"/>
      <c r="L345" s="11"/>
      <c r="M345" s="11"/>
      <c r="N345" s="11"/>
    </row>
    <row r="346" spans="1:14" ht="15" customHeight="1" x14ac:dyDescent="0.25">
      <c r="A346" s="13">
        <f t="shared" si="9"/>
        <v>494</v>
      </c>
      <c r="B346" s="173">
        <v>91.199999999999804</v>
      </c>
      <c r="C346" s="11"/>
      <c r="D346" s="11"/>
      <c r="E346" s="11"/>
      <c r="F346" s="11"/>
      <c r="G346" s="11"/>
      <c r="H346" s="11"/>
      <c r="I346" s="11"/>
      <c r="J346" s="11"/>
      <c r="K346" s="11"/>
      <c r="L346" s="11"/>
      <c r="M346" s="11"/>
      <c r="N346" s="11"/>
    </row>
    <row r="347" spans="1:14" ht="15" customHeight="1" x14ac:dyDescent="0.25">
      <c r="A347" s="13">
        <f t="shared" si="9"/>
        <v>495</v>
      </c>
      <c r="B347" s="173">
        <v>91.599999999999795</v>
      </c>
      <c r="C347" s="11"/>
      <c r="D347" s="11"/>
      <c r="E347" s="11"/>
      <c r="F347" s="11"/>
      <c r="G347" s="11"/>
      <c r="H347" s="11"/>
      <c r="I347" s="11"/>
      <c r="J347" s="11"/>
      <c r="K347" s="11"/>
      <c r="L347" s="11"/>
      <c r="M347" s="11"/>
      <c r="N347" s="11"/>
    </row>
    <row r="348" spans="1:14" ht="15" customHeight="1" x14ac:dyDescent="0.25">
      <c r="A348" s="13">
        <f t="shared" si="9"/>
        <v>496</v>
      </c>
      <c r="B348" s="173">
        <v>91.999999999999801</v>
      </c>
      <c r="C348" s="11"/>
      <c r="D348" s="11"/>
      <c r="E348" s="11"/>
      <c r="F348" s="11"/>
      <c r="G348" s="11"/>
      <c r="H348" s="11"/>
      <c r="I348" s="11"/>
      <c r="J348" s="11"/>
      <c r="K348" s="11"/>
      <c r="L348" s="11"/>
      <c r="M348" s="11"/>
      <c r="N348" s="11"/>
    </row>
    <row r="349" spans="1:14" ht="15" customHeight="1" x14ac:dyDescent="0.25">
      <c r="A349" s="13">
        <f t="shared" si="9"/>
        <v>497</v>
      </c>
      <c r="B349" s="173">
        <v>92.399999999999807</v>
      </c>
      <c r="C349" s="11"/>
      <c r="D349" s="11"/>
      <c r="E349" s="11"/>
      <c r="F349" s="11"/>
      <c r="G349" s="11"/>
      <c r="H349" s="11"/>
      <c r="I349" s="11"/>
      <c r="J349" s="11"/>
      <c r="K349" s="11"/>
      <c r="L349" s="11"/>
      <c r="M349" s="11"/>
      <c r="N349" s="11"/>
    </row>
    <row r="350" spans="1:14" ht="15" customHeight="1" x14ac:dyDescent="0.25">
      <c r="A350" s="13">
        <f t="shared" si="9"/>
        <v>498</v>
      </c>
      <c r="B350" s="173">
        <v>92.799999999999798</v>
      </c>
      <c r="C350" s="11"/>
      <c r="D350" s="11"/>
      <c r="E350" s="11"/>
      <c r="F350" s="11"/>
      <c r="G350" s="11"/>
      <c r="H350" s="11"/>
      <c r="I350" s="11"/>
      <c r="J350" s="11"/>
      <c r="K350" s="11"/>
      <c r="L350" s="11"/>
      <c r="M350" s="11"/>
      <c r="N350" s="11"/>
    </row>
    <row r="351" spans="1:14" ht="15" customHeight="1" x14ac:dyDescent="0.25">
      <c r="A351" s="13">
        <f t="shared" si="9"/>
        <v>499</v>
      </c>
      <c r="B351" s="173">
        <v>93.199999999999804</v>
      </c>
      <c r="C351" s="11"/>
      <c r="D351" s="11"/>
      <c r="E351" s="11"/>
      <c r="F351" s="11"/>
      <c r="G351" s="11"/>
      <c r="H351" s="11"/>
      <c r="I351" s="11"/>
      <c r="J351" s="11"/>
      <c r="K351" s="11"/>
      <c r="L351" s="11"/>
      <c r="M351" s="11"/>
      <c r="N351" s="11"/>
    </row>
    <row r="352" spans="1:14" ht="15" customHeight="1" x14ac:dyDescent="0.25">
      <c r="A352" s="13">
        <f t="shared" si="9"/>
        <v>500</v>
      </c>
      <c r="B352" s="173">
        <v>93.599999999999795</v>
      </c>
      <c r="C352" s="11"/>
      <c r="D352" s="11"/>
      <c r="E352" s="11"/>
      <c r="F352" s="11"/>
      <c r="G352" s="11"/>
      <c r="H352" s="11"/>
      <c r="I352" s="11"/>
      <c r="J352" s="11"/>
      <c r="K352" s="11"/>
      <c r="L352" s="11"/>
      <c r="M352" s="11"/>
      <c r="N352" s="11"/>
    </row>
    <row r="353" spans="1:14" ht="15" customHeight="1" x14ac:dyDescent="0.25">
      <c r="A353" s="13">
        <f t="shared" si="9"/>
        <v>501</v>
      </c>
      <c r="B353" s="173">
        <v>93.999999999999801</v>
      </c>
      <c r="C353" s="11"/>
      <c r="D353" s="11"/>
      <c r="E353" s="11"/>
      <c r="F353" s="11"/>
      <c r="G353" s="11"/>
      <c r="H353" s="11"/>
      <c r="I353" s="11"/>
      <c r="J353" s="11"/>
      <c r="K353" s="11"/>
      <c r="L353" s="11"/>
      <c r="M353" s="11"/>
      <c r="N353" s="11"/>
    </row>
    <row r="354" spans="1:14" ht="15" customHeight="1" x14ac:dyDescent="0.25">
      <c r="A354" s="13">
        <f t="shared" si="9"/>
        <v>502</v>
      </c>
      <c r="B354" s="173">
        <v>94.399999999999807</v>
      </c>
      <c r="C354" s="11"/>
      <c r="D354" s="11"/>
      <c r="E354" s="11"/>
      <c r="F354" s="11"/>
      <c r="G354" s="11"/>
      <c r="H354" s="11"/>
      <c r="I354" s="11"/>
      <c r="J354" s="11"/>
      <c r="K354" s="11"/>
      <c r="L354" s="11"/>
      <c r="M354" s="11"/>
      <c r="N354" s="11"/>
    </row>
    <row r="355" spans="1:14" ht="15" customHeight="1" x14ac:dyDescent="0.25">
      <c r="A355" s="13">
        <f t="shared" si="9"/>
        <v>503</v>
      </c>
      <c r="B355" s="173">
        <v>94.799999999999798</v>
      </c>
      <c r="C355" s="11"/>
      <c r="D355" s="11"/>
      <c r="E355" s="11"/>
      <c r="F355" s="11"/>
      <c r="G355" s="11"/>
      <c r="H355" s="11"/>
      <c r="I355" s="11"/>
      <c r="J355" s="11"/>
      <c r="K355" s="11"/>
      <c r="L355" s="11"/>
      <c r="M355" s="11"/>
      <c r="N355" s="11"/>
    </row>
    <row r="356" spans="1:14" ht="15" customHeight="1" x14ac:dyDescent="0.25">
      <c r="A356" s="13">
        <f t="shared" si="9"/>
        <v>504</v>
      </c>
      <c r="B356" s="173">
        <v>95.199999999999804</v>
      </c>
      <c r="C356" s="11"/>
      <c r="D356" s="11"/>
      <c r="E356" s="11"/>
      <c r="F356" s="11"/>
      <c r="G356" s="11"/>
      <c r="H356" s="11"/>
      <c r="I356" s="11"/>
      <c r="J356" s="11"/>
      <c r="K356" s="11"/>
      <c r="L356" s="11"/>
      <c r="M356" s="11"/>
      <c r="N356" s="11"/>
    </row>
    <row r="357" spans="1:14" ht="15" customHeight="1" x14ac:dyDescent="0.25">
      <c r="A357" s="13">
        <f t="shared" si="9"/>
        <v>505</v>
      </c>
      <c r="B357" s="173">
        <v>95.599999999999795</v>
      </c>
      <c r="C357" s="11"/>
      <c r="D357" s="11"/>
      <c r="E357" s="11"/>
      <c r="F357" s="11"/>
      <c r="G357" s="11"/>
      <c r="H357" s="11"/>
      <c r="I357" s="11"/>
      <c r="J357" s="11"/>
      <c r="K357" s="11"/>
      <c r="L357" s="11"/>
      <c r="M357" s="11"/>
      <c r="N357" s="11"/>
    </row>
    <row r="358" spans="1:14" ht="15" customHeight="1" x14ac:dyDescent="0.25">
      <c r="A358" s="13">
        <f t="shared" si="9"/>
        <v>506</v>
      </c>
      <c r="B358" s="173">
        <v>95.999999999999801</v>
      </c>
      <c r="C358" s="11"/>
      <c r="D358" s="11"/>
      <c r="E358" s="11"/>
      <c r="F358" s="11"/>
      <c r="G358" s="11"/>
      <c r="H358" s="11"/>
      <c r="I358" s="11"/>
      <c r="J358" s="11"/>
      <c r="K358" s="11"/>
      <c r="L358" s="11"/>
      <c r="M358" s="11"/>
      <c r="N358" s="11"/>
    </row>
    <row r="359" spans="1:14" ht="15" customHeight="1" x14ac:dyDescent="0.25">
      <c r="A359" s="13">
        <f t="shared" si="9"/>
        <v>507</v>
      </c>
      <c r="B359" s="173">
        <v>96.399999999999807</v>
      </c>
      <c r="C359" s="11"/>
      <c r="D359" s="11"/>
      <c r="E359" s="11"/>
      <c r="F359" s="11"/>
      <c r="G359" s="11"/>
      <c r="H359" s="11"/>
      <c r="I359" s="11"/>
      <c r="J359" s="11"/>
      <c r="K359" s="11"/>
      <c r="L359" s="11"/>
      <c r="M359" s="11"/>
      <c r="N359" s="11"/>
    </row>
    <row r="360" spans="1:14" ht="15" customHeight="1" x14ac:dyDescent="0.25">
      <c r="A360" s="13">
        <f t="shared" si="9"/>
        <v>508</v>
      </c>
      <c r="B360" s="173">
        <v>96.799999999999798</v>
      </c>
      <c r="C360" s="11"/>
      <c r="D360" s="11"/>
      <c r="E360" s="11"/>
      <c r="F360" s="11"/>
      <c r="G360" s="11"/>
      <c r="H360" s="11"/>
      <c r="I360" s="11"/>
      <c r="J360" s="11"/>
      <c r="K360" s="11"/>
      <c r="L360" s="11"/>
      <c r="M360" s="11"/>
      <c r="N360" s="11"/>
    </row>
    <row r="361" spans="1:14" ht="15" customHeight="1" x14ac:dyDescent="0.25">
      <c r="A361" s="13">
        <f t="shared" si="9"/>
        <v>509</v>
      </c>
      <c r="B361" s="173">
        <v>97.199999999999804</v>
      </c>
      <c r="C361" s="11"/>
      <c r="D361" s="11"/>
      <c r="E361" s="11"/>
      <c r="F361" s="11"/>
      <c r="G361" s="11"/>
      <c r="H361" s="11"/>
      <c r="I361" s="11"/>
      <c r="J361" s="11"/>
      <c r="K361" s="11"/>
      <c r="L361" s="11"/>
      <c r="M361" s="11"/>
      <c r="N361" s="11"/>
    </row>
    <row r="362" spans="1:14" ht="15" customHeight="1" x14ac:dyDescent="0.25">
      <c r="A362" s="13">
        <f t="shared" si="9"/>
        <v>510</v>
      </c>
      <c r="B362" s="173">
        <v>97.599999999999795</v>
      </c>
      <c r="C362" s="11"/>
      <c r="D362" s="11"/>
      <c r="E362" s="11"/>
      <c r="F362" s="11"/>
      <c r="G362" s="11"/>
      <c r="H362" s="11"/>
      <c r="I362" s="11"/>
      <c r="J362" s="11"/>
      <c r="K362" s="11"/>
      <c r="L362" s="11"/>
      <c r="M362" s="11"/>
      <c r="N362" s="11"/>
    </row>
    <row r="363" spans="1:14" ht="15" customHeight="1" x14ac:dyDescent="0.25">
      <c r="A363" s="13">
        <f t="shared" si="9"/>
        <v>511</v>
      </c>
      <c r="B363" s="173">
        <v>97.999999999999801</v>
      </c>
      <c r="C363" s="11"/>
      <c r="D363" s="11"/>
      <c r="E363" s="11"/>
      <c r="F363" s="11"/>
      <c r="G363" s="11"/>
      <c r="H363" s="11"/>
      <c r="I363" s="11"/>
      <c r="J363" s="11"/>
      <c r="K363" s="11"/>
      <c r="L363" s="11"/>
      <c r="M363" s="11"/>
      <c r="N363" s="11"/>
    </row>
    <row r="364" spans="1:14" ht="15" customHeight="1" x14ac:dyDescent="0.25">
      <c r="A364" s="13">
        <f t="shared" si="9"/>
        <v>512</v>
      </c>
      <c r="B364" s="173">
        <v>98.399999999999807</v>
      </c>
      <c r="C364" s="11"/>
      <c r="D364" s="11"/>
      <c r="E364" s="11"/>
      <c r="F364" s="11"/>
      <c r="G364" s="11"/>
      <c r="H364" s="11"/>
      <c r="I364" s="11"/>
      <c r="J364" s="11"/>
      <c r="K364" s="11"/>
      <c r="L364" s="11"/>
      <c r="M364" s="11"/>
      <c r="N364" s="11"/>
    </row>
    <row r="365" spans="1:14" ht="15" customHeight="1" x14ac:dyDescent="0.25">
      <c r="A365" s="13">
        <f t="shared" si="9"/>
        <v>513</v>
      </c>
      <c r="B365" s="173">
        <v>98.799999999999798</v>
      </c>
      <c r="C365" s="11"/>
      <c r="D365" s="11"/>
      <c r="E365" s="11"/>
      <c r="F365" s="11"/>
      <c r="G365" s="11"/>
      <c r="H365" s="11"/>
      <c r="I365" s="11"/>
      <c r="J365" s="11"/>
      <c r="K365" s="11"/>
      <c r="L365" s="11"/>
      <c r="M365" s="11"/>
      <c r="N365" s="11"/>
    </row>
    <row r="366" spans="1:14" ht="15" customHeight="1" x14ac:dyDescent="0.25">
      <c r="A366" s="13">
        <f t="shared" si="9"/>
        <v>514</v>
      </c>
      <c r="B366" s="173">
        <v>99.199999999999804</v>
      </c>
      <c r="C366" s="11"/>
      <c r="D366" s="11"/>
      <c r="E366" s="11"/>
      <c r="F366" s="11"/>
      <c r="G366" s="11"/>
      <c r="H366" s="11"/>
      <c r="I366" s="11"/>
      <c r="J366" s="11"/>
      <c r="K366" s="11"/>
      <c r="L366" s="11"/>
      <c r="M366" s="11"/>
      <c r="N366" s="11"/>
    </row>
    <row r="367" spans="1:14" ht="15" customHeight="1" x14ac:dyDescent="0.25">
      <c r="A367" s="13">
        <f t="shared" si="9"/>
        <v>515</v>
      </c>
      <c r="B367" s="173">
        <v>99.599999999999795</v>
      </c>
      <c r="C367" s="11"/>
      <c r="D367" s="11"/>
      <c r="E367" s="11"/>
      <c r="F367" s="11"/>
      <c r="G367" s="11"/>
      <c r="H367" s="11"/>
      <c r="I367" s="11"/>
      <c r="J367" s="11"/>
      <c r="K367" s="11"/>
      <c r="L367" s="11"/>
      <c r="M367" s="11"/>
      <c r="N367" s="11"/>
    </row>
    <row r="368" spans="1:14" ht="15" customHeight="1" x14ac:dyDescent="0.25">
      <c r="A368" s="13">
        <f t="shared" si="9"/>
        <v>516</v>
      </c>
      <c r="B368" s="173">
        <v>99.999999999999801</v>
      </c>
      <c r="C368" s="11"/>
      <c r="D368" s="11"/>
      <c r="E368" s="11"/>
      <c r="F368" s="11"/>
      <c r="G368" s="11"/>
      <c r="H368" s="11"/>
      <c r="I368" s="11"/>
      <c r="J368" s="11"/>
      <c r="K368" s="11"/>
      <c r="L368" s="11"/>
      <c r="M368" s="11"/>
      <c r="N368" s="11"/>
    </row>
    <row r="369" spans="1:14" ht="15" customHeight="1" x14ac:dyDescent="0.25">
      <c r="A369" s="13">
        <f t="shared" si="9"/>
        <v>517</v>
      </c>
      <c r="B369" s="173">
        <v>100.4</v>
      </c>
      <c r="C369" s="11"/>
      <c r="D369" s="11"/>
      <c r="E369" s="11"/>
      <c r="F369" s="11"/>
      <c r="G369" s="11"/>
      <c r="H369" s="11"/>
      <c r="I369" s="11"/>
      <c r="J369" s="11"/>
      <c r="K369" s="11"/>
      <c r="L369" s="11"/>
      <c r="M369" s="11"/>
      <c r="N369" s="11"/>
    </row>
    <row r="370" spans="1:14" ht="15" customHeight="1" x14ac:dyDescent="0.25">
      <c r="A370" s="13">
        <f t="shared" si="9"/>
        <v>518</v>
      </c>
      <c r="B370" s="173">
        <v>100.8</v>
      </c>
      <c r="C370" s="11"/>
      <c r="D370" s="11"/>
      <c r="E370" s="11"/>
      <c r="F370" s="11"/>
      <c r="G370" s="11"/>
      <c r="H370" s="11"/>
      <c r="I370" s="11"/>
      <c r="J370" s="11"/>
      <c r="K370" s="11"/>
      <c r="L370" s="11"/>
      <c r="M370" s="11"/>
      <c r="N370" s="11"/>
    </row>
    <row r="371" spans="1:14" ht="15" customHeight="1" x14ac:dyDescent="0.25">
      <c r="A371" s="13">
        <f t="shared" si="9"/>
        <v>519</v>
      </c>
      <c r="B371" s="173">
        <v>101.2</v>
      </c>
      <c r="C371" s="11"/>
      <c r="D371" s="11"/>
      <c r="E371" s="11"/>
      <c r="F371" s="11"/>
      <c r="G371" s="11"/>
      <c r="H371" s="11"/>
      <c r="I371" s="11"/>
      <c r="J371" s="11"/>
      <c r="K371" s="11"/>
      <c r="L371" s="11"/>
      <c r="M371" s="11"/>
      <c r="N371" s="11"/>
    </row>
    <row r="372" spans="1:14" ht="15" customHeight="1" x14ac:dyDescent="0.25">
      <c r="A372" s="13">
        <f t="shared" si="9"/>
        <v>520</v>
      </c>
      <c r="B372" s="173">
        <v>101.6</v>
      </c>
      <c r="C372" s="11"/>
      <c r="D372" s="11"/>
      <c r="E372" s="11"/>
      <c r="F372" s="11"/>
      <c r="G372" s="11"/>
      <c r="H372" s="11"/>
      <c r="I372" s="11"/>
      <c r="J372" s="11"/>
      <c r="K372" s="11"/>
      <c r="L372" s="11"/>
      <c r="M372" s="11"/>
      <c r="N372" s="11"/>
    </row>
    <row r="373" spans="1:14" ht="15" customHeight="1" x14ac:dyDescent="0.25">
      <c r="A373" s="13">
        <f t="shared" si="9"/>
        <v>521</v>
      </c>
      <c r="B373" s="173">
        <v>102</v>
      </c>
      <c r="C373" s="11"/>
      <c r="D373" s="11"/>
      <c r="E373" s="11"/>
      <c r="F373" s="11"/>
      <c r="G373" s="11"/>
      <c r="H373" s="11"/>
      <c r="I373" s="11"/>
      <c r="J373" s="11"/>
      <c r="K373" s="11"/>
      <c r="L373" s="11"/>
      <c r="M373" s="11"/>
      <c r="N373" s="11"/>
    </row>
    <row r="374" spans="1:14" ht="15" customHeight="1" x14ac:dyDescent="0.25">
      <c r="A374" s="13">
        <f t="shared" si="9"/>
        <v>522</v>
      </c>
      <c r="B374" s="173">
        <v>102.4</v>
      </c>
      <c r="C374" s="11"/>
      <c r="D374" s="11"/>
      <c r="E374" s="11"/>
      <c r="F374" s="11"/>
      <c r="G374" s="11"/>
      <c r="H374" s="11"/>
      <c r="I374" s="11"/>
      <c r="J374" s="11"/>
      <c r="K374" s="11"/>
      <c r="L374" s="11"/>
      <c r="M374" s="11"/>
      <c r="N374" s="11"/>
    </row>
    <row r="375" spans="1:14" ht="15" customHeight="1" x14ac:dyDescent="0.25">
      <c r="A375" s="13">
        <f t="shared" ref="A375:A438" si="10">A374+1</f>
        <v>523</v>
      </c>
      <c r="B375" s="173">
        <v>102.8</v>
      </c>
      <c r="C375" s="11"/>
      <c r="D375" s="11"/>
      <c r="E375" s="11"/>
      <c r="F375" s="11"/>
      <c r="G375" s="11"/>
      <c r="H375" s="11"/>
      <c r="I375" s="11"/>
      <c r="J375" s="11"/>
      <c r="K375" s="11"/>
      <c r="L375" s="11"/>
      <c r="M375" s="11"/>
      <c r="N375" s="11"/>
    </row>
    <row r="376" spans="1:14" ht="15" customHeight="1" x14ac:dyDescent="0.25">
      <c r="A376" s="13">
        <f t="shared" si="10"/>
        <v>524</v>
      </c>
      <c r="B376" s="173">
        <v>103.2</v>
      </c>
      <c r="C376" s="11"/>
      <c r="D376" s="11"/>
      <c r="E376" s="11"/>
      <c r="F376" s="11"/>
      <c r="G376" s="11"/>
      <c r="H376" s="11"/>
      <c r="I376" s="11"/>
      <c r="J376" s="11"/>
      <c r="K376" s="11"/>
      <c r="L376" s="11"/>
      <c r="M376" s="11"/>
      <c r="N376" s="11"/>
    </row>
    <row r="377" spans="1:14" ht="15" customHeight="1" x14ac:dyDescent="0.25">
      <c r="A377" s="13">
        <f t="shared" si="10"/>
        <v>525</v>
      </c>
      <c r="B377" s="173">
        <v>103.6</v>
      </c>
      <c r="C377" s="11"/>
      <c r="D377" s="11"/>
      <c r="E377" s="11"/>
      <c r="F377" s="11"/>
      <c r="G377" s="11"/>
      <c r="H377" s="11"/>
      <c r="I377" s="11"/>
      <c r="J377" s="11"/>
      <c r="K377" s="11"/>
      <c r="L377" s="11"/>
      <c r="M377" s="11"/>
      <c r="N377" s="11"/>
    </row>
    <row r="378" spans="1:14" ht="15" customHeight="1" x14ac:dyDescent="0.25">
      <c r="A378" s="13">
        <f t="shared" si="10"/>
        <v>526</v>
      </c>
      <c r="B378" s="173">
        <v>104</v>
      </c>
      <c r="C378" s="11"/>
      <c r="D378" s="11"/>
      <c r="E378" s="11"/>
      <c r="F378" s="11"/>
      <c r="G378" s="11"/>
      <c r="H378" s="11"/>
      <c r="I378" s="11"/>
      <c r="J378" s="11"/>
      <c r="K378" s="11"/>
      <c r="L378" s="11"/>
      <c r="M378" s="11"/>
      <c r="N378" s="11"/>
    </row>
    <row r="379" spans="1:14" ht="15" customHeight="1" x14ac:dyDescent="0.25">
      <c r="A379" s="13">
        <f t="shared" si="10"/>
        <v>527</v>
      </c>
      <c r="B379" s="173">
        <v>104.4</v>
      </c>
      <c r="C379" s="11"/>
      <c r="D379" s="11"/>
      <c r="E379" s="11"/>
      <c r="F379" s="11"/>
      <c r="G379" s="11"/>
      <c r="H379" s="11"/>
      <c r="I379" s="11"/>
      <c r="J379" s="11"/>
      <c r="K379" s="11"/>
      <c r="L379" s="11"/>
      <c r="M379" s="11"/>
      <c r="N379" s="11"/>
    </row>
    <row r="380" spans="1:14" ht="15" customHeight="1" x14ac:dyDescent="0.25">
      <c r="A380" s="13">
        <f t="shared" si="10"/>
        <v>528</v>
      </c>
      <c r="B380" s="173">
        <v>104.8</v>
      </c>
      <c r="C380" s="11"/>
      <c r="D380" s="11"/>
      <c r="E380" s="11"/>
      <c r="F380" s="11"/>
      <c r="G380" s="11"/>
      <c r="H380" s="11"/>
      <c r="I380" s="11"/>
      <c r="J380" s="11"/>
      <c r="K380" s="11"/>
      <c r="L380" s="11"/>
      <c r="M380" s="11"/>
      <c r="N380" s="11"/>
    </row>
    <row r="381" spans="1:14" ht="15" customHeight="1" x14ac:dyDescent="0.25">
      <c r="A381" s="13">
        <f t="shared" si="10"/>
        <v>529</v>
      </c>
      <c r="B381" s="173">
        <v>105.2</v>
      </c>
      <c r="C381" s="11"/>
      <c r="D381" s="11"/>
      <c r="E381" s="11"/>
      <c r="F381" s="11"/>
      <c r="G381" s="11"/>
      <c r="H381" s="11"/>
      <c r="I381" s="11"/>
      <c r="J381" s="11"/>
      <c r="K381" s="11"/>
      <c r="L381" s="11"/>
      <c r="M381" s="11"/>
      <c r="N381" s="11"/>
    </row>
    <row r="382" spans="1:14" ht="15" customHeight="1" x14ac:dyDescent="0.25">
      <c r="A382" s="13">
        <f t="shared" si="10"/>
        <v>530</v>
      </c>
      <c r="B382" s="173">
        <v>105.6</v>
      </c>
      <c r="C382" s="11"/>
      <c r="D382" s="11"/>
      <c r="E382" s="11"/>
      <c r="F382" s="11"/>
      <c r="G382" s="11"/>
      <c r="H382" s="11"/>
      <c r="I382" s="11"/>
      <c r="J382" s="11"/>
      <c r="K382" s="11"/>
      <c r="L382" s="11"/>
      <c r="M382" s="11"/>
      <c r="N382" s="11"/>
    </row>
    <row r="383" spans="1:14" ht="15" customHeight="1" x14ac:dyDescent="0.25">
      <c r="A383" s="13">
        <f t="shared" si="10"/>
        <v>531</v>
      </c>
      <c r="B383" s="173">
        <v>106</v>
      </c>
      <c r="C383" s="11"/>
      <c r="D383" s="11"/>
      <c r="E383" s="11"/>
      <c r="F383" s="11"/>
      <c r="G383" s="11"/>
      <c r="H383" s="11"/>
      <c r="I383" s="11"/>
      <c r="J383" s="11"/>
      <c r="K383" s="11"/>
      <c r="L383" s="11"/>
      <c r="M383" s="11"/>
      <c r="N383" s="11"/>
    </row>
    <row r="384" spans="1:14" ht="15" customHeight="1" x14ac:dyDescent="0.25">
      <c r="A384" s="13">
        <f t="shared" si="10"/>
        <v>532</v>
      </c>
      <c r="B384" s="173">
        <v>106.4</v>
      </c>
      <c r="C384" s="11"/>
      <c r="D384" s="11"/>
      <c r="E384" s="11"/>
      <c r="F384" s="11"/>
      <c r="G384" s="11"/>
      <c r="H384" s="11"/>
      <c r="I384" s="11"/>
      <c r="J384" s="11"/>
      <c r="K384" s="11"/>
      <c r="L384" s="11"/>
      <c r="M384" s="11"/>
      <c r="N384" s="11"/>
    </row>
    <row r="385" spans="1:14" ht="15" customHeight="1" x14ac:dyDescent="0.25">
      <c r="A385" s="13">
        <f t="shared" si="10"/>
        <v>533</v>
      </c>
      <c r="B385" s="173">
        <v>106.8</v>
      </c>
      <c r="C385" s="11"/>
      <c r="D385" s="11"/>
      <c r="E385" s="11"/>
      <c r="F385" s="11"/>
      <c r="G385" s="11"/>
      <c r="H385" s="11"/>
      <c r="I385" s="11"/>
      <c r="J385" s="11"/>
      <c r="K385" s="11"/>
      <c r="L385" s="11"/>
      <c r="M385" s="11"/>
      <c r="N385" s="11"/>
    </row>
    <row r="386" spans="1:14" ht="15" customHeight="1" x14ac:dyDescent="0.25">
      <c r="A386" s="13">
        <f t="shared" si="10"/>
        <v>534</v>
      </c>
      <c r="B386" s="173">
        <v>107.2</v>
      </c>
      <c r="C386" s="11"/>
      <c r="D386" s="11"/>
      <c r="E386" s="11"/>
      <c r="F386" s="11"/>
      <c r="G386" s="11"/>
      <c r="H386" s="11"/>
      <c r="I386" s="11"/>
      <c r="J386" s="11"/>
      <c r="K386" s="11"/>
      <c r="L386" s="11"/>
      <c r="M386" s="11"/>
      <c r="N386" s="11"/>
    </row>
    <row r="387" spans="1:14" ht="15" customHeight="1" x14ac:dyDescent="0.25">
      <c r="A387" s="13">
        <f t="shared" si="10"/>
        <v>535</v>
      </c>
      <c r="B387" s="173">
        <v>107.6</v>
      </c>
      <c r="C387" s="11"/>
      <c r="D387" s="11"/>
      <c r="E387" s="11"/>
      <c r="F387" s="11"/>
      <c r="G387" s="11"/>
      <c r="H387" s="11"/>
      <c r="I387" s="11"/>
      <c r="J387" s="11"/>
      <c r="K387" s="11"/>
      <c r="L387" s="11"/>
      <c r="M387" s="11"/>
      <c r="N387" s="11"/>
    </row>
    <row r="388" spans="1:14" ht="15" customHeight="1" x14ac:dyDescent="0.25">
      <c r="A388" s="13">
        <f t="shared" si="10"/>
        <v>536</v>
      </c>
      <c r="B388" s="173">
        <v>108</v>
      </c>
      <c r="C388" s="11"/>
      <c r="D388" s="11"/>
      <c r="E388" s="11"/>
      <c r="F388" s="11"/>
      <c r="G388" s="11"/>
      <c r="H388" s="11"/>
      <c r="I388" s="11"/>
      <c r="J388" s="11"/>
      <c r="K388" s="11"/>
      <c r="L388" s="11"/>
      <c r="M388" s="11"/>
      <c r="N388" s="11"/>
    </row>
    <row r="389" spans="1:14" ht="15" customHeight="1" x14ac:dyDescent="0.25">
      <c r="A389" s="13">
        <f t="shared" si="10"/>
        <v>537</v>
      </c>
      <c r="B389" s="173">
        <v>108.4</v>
      </c>
      <c r="C389" s="11"/>
      <c r="D389" s="11"/>
      <c r="E389" s="11"/>
      <c r="F389" s="11"/>
      <c r="G389" s="11"/>
      <c r="H389" s="11"/>
      <c r="I389" s="11"/>
      <c r="J389" s="11"/>
      <c r="K389" s="11"/>
      <c r="L389" s="11"/>
      <c r="M389" s="11"/>
      <c r="N389" s="11"/>
    </row>
    <row r="390" spans="1:14" ht="15" customHeight="1" x14ac:dyDescent="0.25">
      <c r="A390" s="13">
        <f t="shared" si="10"/>
        <v>538</v>
      </c>
      <c r="B390" s="173">
        <v>108.8</v>
      </c>
      <c r="C390" s="11"/>
      <c r="D390" s="11"/>
      <c r="E390" s="11"/>
      <c r="F390" s="11"/>
      <c r="G390" s="11"/>
      <c r="H390" s="11"/>
      <c r="I390" s="11"/>
      <c r="J390" s="11"/>
      <c r="K390" s="11"/>
      <c r="L390" s="11"/>
      <c r="M390" s="11"/>
      <c r="N390" s="11"/>
    </row>
    <row r="391" spans="1:14" ht="15" customHeight="1" x14ac:dyDescent="0.25">
      <c r="A391" s="13">
        <f t="shared" si="10"/>
        <v>539</v>
      </c>
      <c r="B391" s="173">
        <v>109.2</v>
      </c>
      <c r="C391" s="11"/>
      <c r="D391" s="11"/>
      <c r="E391" s="11"/>
      <c r="F391" s="11"/>
      <c r="G391" s="11"/>
      <c r="H391" s="11"/>
      <c r="I391" s="11"/>
      <c r="J391" s="11"/>
      <c r="K391" s="11"/>
      <c r="L391" s="11"/>
      <c r="M391" s="11"/>
      <c r="N391" s="11"/>
    </row>
    <row r="392" spans="1:14" ht="15" customHeight="1" x14ac:dyDescent="0.25">
      <c r="A392" s="13">
        <f t="shared" si="10"/>
        <v>540</v>
      </c>
      <c r="B392" s="173">
        <v>109.6</v>
      </c>
      <c r="C392" s="11"/>
      <c r="D392" s="11"/>
      <c r="E392" s="11"/>
      <c r="F392" s="11"/>
      <c r="G392" s="11"/>
      <c r="H392" s="11"/>
      <c r="I392" s="11"/>
      <c r="J392" s="11"/>
      <c r="K392" s="11"/>
      <c r="L392" s="11"/>
      <c r="M392" s="11"/>
      <c r="N392" s="11"/>
    </row>
    <row r="393" spans="1:14" ht="15" customHeight="1" x14ac:dyDescent="0.25">
      <c r="A393" s="13">
        <f t="shared" si="10"/>
        <v>541</v>
      </c>
      <c r="B393" s="173">
        <v>110</v>
      </c>
      <c r="C393" s="11"/>
      <c r="D393" s="11"/>
      <c r="E393" s="11"/>
      <c r="F393" s="11"/>
      <c r="G393" s="11"/>
      <c r="H393" s="11"/>
      <c r="I393" s="11"/>
      <c r="J393" s="11"/>
      <c r="K393" s="11"/>
      <c r="L393" s="11"/>
      <c r="M393" s="11"/>
      <c r="N393" s="11"/>
    </row>
    <row r="394" spans="1:14" ht="15" customHeight="1" x14ac:dyDescent="0.25">
      <c r="A394" s="13">
        <f t="shared" si="10"/>
        <v>542</v>
      </c>
      <c r="B394" s="173">
        <v>110.4</v>
      </c>
      <c r="C394" s="11"/>
      <c r="D394" s="11"/>
      <c r="E394" s="11"/>
      <c r="F394" s="11"/>
      <c r="G394" s="11"/>
      <c r="H394" s="11"/>
      <c r="I394" s="11"/>
      <c r="J394" s="11"/>
      <c r="K394" s="11"/>
      <c r="L394" s="11"/>
      <c r="M394" s="11"/>
      <c r="N394" s="11"/>
    </row>
    <row r="395" spans="1:14" ht="15" customHeight="1" x14ac:dyDescent="0.25">
      <c r="A395" s="13">
        <f t="shared" si="10"/>
        <v>543</v>
      </c>
      <c r="B395" s="173">
        <v>110.8</v>
      </c>
      <c r="C395" s="11"/>
      <c r="D395" s="11"/>
      <c r="E395" s="11"/>
      <c r="F395" s="11"/>
      <c r="G395" s="11"/>
      <c r="H395" s="11"/>
      <c r="I395" s="11"/>
      <c r="J395" s="11"/>
      <c r="K395" s="11"/>
      <c r="L395" s="11"/>
      <c r="M395" s="11"/>
      <c r="N395" s="11"/>
    </row>
    <row r="396" spans="1:14" ht="15" customHeight="1" x14ac:dyDescent="0.25">
      <c r="A396" s="13">
        <f t="shared" si="10"/>
        <v>544</v>
      </c>
      <c r="B396" s="173">
        <v>111.2</v>
      </c>
      <c r="C396" s="11"/>
      <c r="D396" s="11"/>
      <c r="E396" s="11"/>
      <c r="F396" s="11"/>
      <c r="G396" s="11"/>
      <c r="H396" s="11"/>
      <c r="I396" s="11"/>
      <c r="J396" s="11"/>
      <c r="K396" s="11"/>
      <c r="L396" s="11"/>
      <c r="M396" s="11"/>
      <c r="N396" s="11"/>
    </row>
    <row r="397" spans="1:14" ht="15" customHeight="1" x14ac:dyDescent="0.25">
      <c r="A397" s="13">
        <f t="shared" si="10"/>
        <v>545</v>
      </c>
      <c r="B397" s="173">
        <v>111.6</v>
      </c>
      <c r="C397" s="11"/>
      <c r="D397" s="11"/>
      <c r="E397" s="11"/>
      <c r="F397" s="11"/>
      <c r="G397" s="11"/>
      <c r="H397" s="11"/>
      <c r="I397" s="11"/>
      <c r="J397" s="11"/>
      <c r="K397" s="11"/>
      <c r="L397" s="11"/>
      <c r="M397" s="11"/>
      <c r="N397" s="11"/>
    </row>
    <row r="398" spans="1:14" ht="15" customHeight="1" x14ac:dyDescent="0.25">
      <c r="A398" s="13">
        <f t="shared" si="10"/>
        <v>546</v>
      </c>
      <c r="B398" s="173">
        <v>112</v>
      </c>
      <c r="C398" s="11"/>
      <c r="D398" s="11"/>
      <c r="E398" s="11"/>
      <c r="F398" s="11"/>
      <c r="G398" s="11"/>
      <c r="H398" s="11"/>
      <c r="I398" s="11"/>
      <c r="J398" s="11"/>
      <c r="K398" s="11"/>
      <c r="L398" s="11"/>
      <c r="M398" s="11"/>
      <c r="N398" s="11"/>
    </row>
    <row r="399" spans="1:14" ht="15" customHeight="1" x14ac:dyDescent="0.25">
      <c r="A399" s="13">
        <f t="shared" si="10"/>
        <v>547</v>
      </c>
      <c r="B399" s="173">
        <v>112.4</v>
      </c>
      <c r="C399" s="11"/>
      <c r="D399" s="11"/>
      <c r="E399" s="11"/>
      <c r="F399" s="11"/>
      <c r="G399" s="11"/>
      <c r="H399" s="11"/>
      <c r="I399" s="11"/>
      <c r="J399" s="11"/>
      <c r="K399" s="11"/>
      <c r="L399" s="11"/>
      <c r="M399" s="11"/>
      <c r="N399" s="11"/>
    </row>
    <row r="400" spans="1:14" ht="15" customHeight="1" x14ac:dyDescent="0.25">
      <c r="A400" s="13">
        <f t="shared" si="10"/>
        <v>548</v>
      </c>
      <c r="B400" s="173">
        <v>112.8</v>
      </c>
      <c r="C400" s="11"/>
      <c r="D400" s="11"/>
      <c r="E400" s="11"/>
      <c r="F400" s="11"/>
      <c r="G400" s="11"/>
      <c r="H400" s="11"/>
      <c r="I400" s="11"/>
      <c r="J400" s="11"/>
      <c r="K400" s="11"/>
      <c r="L400" s="11"/>
      <c r="M400" s="11"/>
      <c r="N400" s="11"/>
    </row>
    <row r="401" spans="1:14" ht="15" customHeight="1" x14ac:dyDescent="0.25">
      <c r="A401" s="13">
        <f t="shared" si="10"/>
        <v>549</v>
      </c>
      <c r="B401" s="173">
        <v>113.2</v>
      </c>
      <c r="C401" s="11"/>
      <c r="D401" s="11"/>
      <c r="E401" s="11"/>
      <c r="F401" s="11"/>
      <c r="G401" s="11"/>
      <c r="H401" s="11"/>
      <c r="I401" s="11"/>
      <c r="J401" s="11"/>
      <c r="K401" s="11"/>
      <c r="L401" s="11"/>
      <c r="M401" s="11"/>
      <c r="N401" s="11"/>
    </row>
    <row r="402" spans="1:14" ht="15" customHeight="1" x14ac:dyDescent="0.25">
      <c r="A402" s="13">
        <f t="shared" si="10"/>
        <v>550</v>
      </c>
      <c r="B402" s="173">
        <v>113.6</v>
      </c>
      <c r="C402" s="11"/>
      <c r="D402" s="11"/>
      <c r="E402" s="11"/>
      <c r="F402" s="11"/>
      <c r="G402" s="11"/>
      <c r="H402" s="11"/>
      <c r="I402" s="11"/>
      <c r="J402" s="11"/>
      <c r="K402" s="11"/>
      <c r="L402" s="11"/>
      <c r="M402" s="11"/>
      <c r="N402" s="11"/>
    </row>
    <row r="403" spans="1:14" ht="15" customHeight="1" x14ac:dyDescent="0.25">
      <c r="A403" s="13">
        <f t="shared" si="10"/>
        <v>551</v>
      </c>
      <c r="B403" s="173">
        <v>114</v>
      </c>
      <c r="C403" s="11"/>
      <c r="D403" s="11"/>
      <c r="E403" s="11"/>
      <c r="F403" s="11"/>
      <c r="G403" s="11"/>
      <c r="H403" s="11"/>
      <c r="I403" s="11"/>
      <c r="J403" s="11"/>
      <c r="K403" s="11"/>
      <c r="L403" s="11"/>
      <c r="M403" s="11"/>
      <c r="N403" s="11"/>
    </row>
    <row r="404" spans="1:14" ht="15" customHeight="1" x14ac:dyDescent="0.25">
      <c r="A404" s="13">
        <f t="shared" si="10"/>
        <v>552</v>
      </c>
      <c r="B404" s="173">
        <v>114.4</v>
      </c>
      <c r="C404" s="11"/>
      <c r="D404" s="11"/>
      <c r="E404" s="11"/>
      <c r="F404" s="11"/>
      <c r="G404" s="11"/>
      <c r="H404" s="11"/>
      <c r="I404" s="11"/>
      <c r="J404" s="11"/>
      <c r="K404" s="11"/>
      <c r="L404" s="11"/>
      <c r="M404" s="11"/>
      <c r="N404" s="11"/>
    </row>
    <row r="405" spans="1:14" ht="15" customHeight="1" x14ac:dyDescent="0.25">
      <c r="A405" s="13">
        <f t="shared" si="10"/>
        <v>553</v>
      </c>
      <c r="B405" s="173">
        <v>114.8</v>
      </c>
      <c r="C405" s="11"/>
      <c r="D405" s="11"/>
      <c r="E405" s="11"/>
      <c r="F405" s="11"/>
      <c r="G405" s="11"/>
      <c r="H405" s="11"/>
      <c r="I405" s="11"/>
      <c r="J405" s="11"/>
      <c r="K405" s="11"/>
      <c r="L405" s="11"/>
      <c r="M405" s="11"/>
      <c r="N405" s="11"/>
    </row>
    <row r="406" spans="1:14" ht="15" customHeight="1" x14ac:dyDescent="0.25">
      <c r="A406" s="13">
        <f t="shared" si="10"/>
        <v>554</v>
      </c>
      <c r="B406" s="173">
        <v>115.2</v>
      </c>
      <c r="C406" s="11"/>
      <c r="D406" s="11"/>
      <c r="E406" s="11"/>
      <c r="F406" s="11"/>
      <c r="G406" s="11"/>
      <c r="H406" s="11"/>
      <c r="I406" s="11"/>
      <c r="J406" s="11"/>
      <c r="K406" s="11"/>
      <c r="L406" s="11"/>
      <c r="M406" s="11"/>
      <c r="N406" s="11"/>
    </row>
    <row r="407" spans="1:14" ht="15" customHeight="1" x14ac:dyDescent="0.25">
      <c r="A407" s="13">
        <f t="shared" si="10"/>
        <v>555</v>
      </c>
      <c r="B407" s="173">
        <v>115.6</v>
      </c>
      <c r="C407" s="11"/>
      <c r="D407" s="11"/>
      <c r="E407" s="11"/>
      <c r="F407" s="11"/>
      <c r="G407" s="11"/>
      <c r="H407" s="11"/>
      <c r="I407" s="11"/>
      <c r="J407" s="11"/>
      <c r="K407" s="11"/>
      <c r="L407" s="11"/>
      <c r="M407" s="11"/>
      <c r="N407" s="11"/>
    </row>
    <row r="408" spans="1:14" ht="15" customHeight="1" x14ac:dyDescent="0.25">
      <c r="A408" s="13">
        <f t="shared" si="10"/>
        <v>556</v>
      </c>
      <c r="B408" s="173">
        <v>116</v>
      </c>
      <c r="C408" s="11"/>
      <c r="D408" s="11"/>
      <c r="E408" s="11"/>
      <c r="F408" s="11"/>
      <c r="G408" s="11"/>
      <c r="H408" s="11"/>
      <c r="I408" s="11"/>
      <c r="J408" s="11"/>
      <c r="K408" s="11"/>
      <c r="L408" s="11"/>
      <c r="M408" s="11"/>
      <c r="N408" s="11"/>
    </row>
    <row r="409" spans="1:14" ht="15" customHeight="1" x14ac:dyDescent="0.25">
      <c r="A409" s="13">
        <f t="shared" si="10"/>
        <v>557</v>
      </c>
      <c r="B409" s="173">
        <v>116.4</v>
      </c>
      <c r="C409" s="11"/>
      <c r="D409" s="11"/>
      <c r="E409" s="11"/>
      <c r="F409" s="11"/>
      <c r="G409" s="11"/>
      <c r="H409" s="11"/>
      <c r="I409" s="11"/>
      <c r="J409" s="11"/>
      <c r="K409" s="11"/>
      <c r="L409" s="11"/>
      <c r="M409" s="11"/>
      <c r="N409" s="11"/>
    </row>
    <row r="410" spans="1:14" ht="15" customHeight="1" x14ac:dyDescent="0.25">
      <c r="A410" s="13">
        <f t="shared" si="10"/>
        <v>558</v>
      </c>
      <c r="B410" s="173">
        <v>116.8</v>
      </c>
      <c r="C410" s="11"/>
      <c r="D410" s="11"/>
      <c r="E410" s="11"/>
      <c r="F410" s="11"/>
      <c r="G410" s="11"/>
      <c r="H410" s="11"/>
      <c r="I410" s="11"/>
      <c r="J410" s="11"/>
      <c r="K410" s="11"/>
      <c r="L410" s="11"/>
      <c r="M410" s="11"/>
      <c r="N410" s="11"/>
    </row>
    <row r="411" spans="1:14" ht="15" customHeight="1" x14ac:dyDescent="0.25">
      <c r="A411" s="13">
        <f t="shared" si="10"/>
        <v>559</v>
      </c>
      <c r="B411" s="173">
        <v>117.2</v>
      </c>
      <c r="C411" s="11"/>
      <c r="D411" s="11"/>
      <c r="E411" s="11"/>
      <c r="F411" s="11"/>
      <c r="G411" s="11"/>
      <c r="H411" s="11"/>
      <c r="I411" s="11"/>
      <c r="J411" s="11"/>
      <c r="K411" s="11"/>
      <c r="L411" s="11"/>
      <c r="M411" s="11"/>
      <c r="N411" s="11"/>
    </row>
    <row r="412" spans="1:14" ht="15" customHeight="1" x14ac:dyDescent="0.25">
      <c r="A412" s="13">
        <f t="shared" si="10"/>
        <v>560</v>
      </c>
      <c r="B412" s="173">
        <v>117.6</v>
      </c>
      <c r="C412" s="11"/>
      <c r="D412" s="11"/>
      <c r="E412" s="11"/>
      <c r="F412" s="11"/>
      <c r="G412" s="11"/>
      <c r="H412" s="11"/>
      <c r="I412" s="11"/>
      <c r="J412" s="11"/>
      <c r="K412" s="11"/>
      <c r="L412" s="11"/>
      <c r="M412" s="11"/>
      <c r="N412" s="11"/>
    </row>
    <row r="413" spans="1:14" ht="15" customHeight="1" x14ac:dyDescent="0.25">
      <c r="A413" s="13">
        <f t="shared" si="10"/>
        <v>561</v>
      </c>
      <c r="B413" s="173">
        <v>118</v>
      </c>
      <c r="C413" s="11"/>
      <c r="D413" s="11"/>
      <c r="E413" s="11"/>
      <c r="F413" s="11"/>
      <c r="G413" s="11"/>
      <c r="H413" s="11"/>
      <c r="I413" s="11"/>
      <c r="J413" s="11"/>
      <c r="K413" s="11"/>
      <c r="L413" s="11"/>
      <c r="M413" s="11"/>
      <c r="N413" s="11"/>
    </row>
    <row r="414" spans="1:14" ht="15" customHeight="1" x14ac:dyDescent="0.25">
      <c r="A414" s="13">
        <f t="shared" si="10"/>
        <v>562</v>
      </c>
      <c r="B414" s="173">
        <v>118.4</v>
      </c>
      <c r="C414" s="11"/>
      <c r="D414" s="11"/>
      <c r="E414" s="11"/>
      <c r="F414" s="11"/>
      <c r="G414" s="11"/>
      <c r="H414" s="11"/>
      <c r="I414" s="11"/>
      <c r="J414" s="11"/>
      <c r="K414" s="11"/>
      <c r="L414" s="11"/>
      <c r="M414" s="11"/>
      <c r="N414" s="11"/>
    </row>
    <row r="415" spans="1:14" ht="15" customHeight="1" x14ac:dyDescent="0.25">
      <c r="A415" s="13">
        <f t="shared" si="10"/>
        <v>563</v>
      </c>
      <c r="B415" s="173">
        <v>118.8</v>
      </c>
      <c r="C415" s="11"/>
      <c r="D415" s="11"/>
      <c r="E415" s="11"/>
      <c r="F415" s="11"/>
      <c r="G415" s="11"/>
      <c r="H415" s="11"/>
      <c r="I415" s="11"/>
      <c r="J415" s="11"/>
      <c r="K415" s="11"/>
      <c r="L415" s="11"/>
      <c r="M415" s="11"/>
      <c r="N415" s="11"/>
    </row>
    <row r="416" spans="1:14" ht="15" customHeight="1" x14ac:dyDescent="0.25">
      <c r="A416" s="13">
        <f t="shared" si="10"/>
        <v>564</v>
      </c>
      <c r="B416" s="173">
        <v>119.2</v>
      </c>
      <c r="C416" s="11"/>
      <c r="D416" s="11"/>
      <c r="E416" s="11"/>
      <c r="F416" s="11"/>
      <c r="G416" s="11"/>
      <c r="H416" s="11"/>
      <c r="I416" s="11"/>
      <c r="J416" s="11"/>
      <c r="K416" s="11"/>
      <c r="L416" s="11"/>
      <c r="M416" s="11"/>
      <c r="N416" s="11"/>
    </row>
    <row r="417" spans="1:14" ht="15" customHeight="1" x14ac:dyDescent="0.25">
      <c r="A417" s="13">
        <f t="shared" si="10"/>
        <v>565</v>
      </c>
      <c r="B417" s="173">
        <v>119.6</v>
      </c>
      <c r="C417" s="11"/>
      <c r="D417" s="11"/>
      <c r="E417" s="11"/>
      <c r="F417" s="11"/>
      <c r="G417" s="11"/>
      <c r="H417" s="11"/>
      <c r="I417" s="11"/>
      <c r="J417" s="11"/>
      <c r="K417" s="11"/>
      <c r="L417" s="11"/>
      <c r="M417" s="11"/>
      <c r="N417" s="11"/>
    </row>
    <row r="418" spans="1:14" ht="15" customHeight="1" x14ac:dyDescent="0.25">
      <c r="A418" s="13">
        <f t="shared" si="10"/>
        <v>566</v>
      </c>
      <c r="B418" s="173">
        <v>120</v>
      </c>
      <c r="C418" s="11"/>
      <c r="D418" s="11"/>
      <c r="E418" s="11"/>
      <c r="F418" s="11"/>
      <c r="G418" s="11"/>
      <c r="H418" s="11"/>
      <c r="I418" s="11"/>
      <c r="J418" s="11"/>
      <c r="K418" s="11"/>
      <c r="L418" s="11"/>
      <c r="M418" s="11"/>
      <c r="N418" s="11"/>
    </row>
    <row r="419" spans="1:14" ht="15" customHeight="1" x14ac:dyDescent="0.25">
      <c r="A419" s="13">
        <f t="shared" si="10"/>
        <v>567</v>
      </c>
      <c r="B419" s="173">
        <v>120.4</v>
      </c>
      <c r="C419" s="11"/>
      <c r="D419" s="11"/>
      <c r="E419" s="11"/>
      <c r="F419" s="11"/>
      <c r="G419" s="11"/>
      <c r="H419" s="11"/>
      <c r="I419" s="11"/>
      <c r="J419" s="11"/>
      <c r="K419" s="11"/>
      <c r="L419" s="11"/>
      <c r="M419" s="11"/>
      <c r="N419" s="11"/>
    </row>
    <row r="420" spans="1:14" ht="15" customHeight="1" x14ac:dyDescent="0.25">
      <c r="A420" s="13">
        <f t="shared" si="10"/>
        <v>568</v>
      </c>
      <c r="B420" s="173">
        <v>120.8</v>
      </c>
      <c r="C420" s="11"/>
      <c r="D420" s="11"/>
      <c r="E420" s="11"/>
      <c r="F420" s="11"/>
      <c r="G420" s="11"/>
      <c r="H420" s="11"/>
      <c r="I420" s="11"/>
      <c r="J420" s="11"/>
      <c r="K420" s="11"/>
      <c r="L420" s="11"/>
      <c r="M420" s="11"/>
      <c r="N420" s="11"/>
    </row>
    <row r="421" spans="1:14" ht="15" customHeight="1" x14ac:dyDescent="0.25">
      <c r="A421" s="13">
        <f t="shared" si="10"/>
        <v>569</v>
      </c>
      <c r="B421" s="173">
        <v>121.2</v>
      </c>
      <c r="C421" s="11"/>
      <c r="D421" s="11"/>
      <c r="E421" s="11"/>
      <c r="F421" s="11"/>
      <c r="G421" s="11"/>
      <c r="H421" s="11"/>
      <c r="I421" s="11"/>
      <c r="J421" s="11"/>
      <c r="K421" s="11"/>
      <c r="L421" s="11"/>
      <c r="M421" s="11"/>
      <c r="N421" s="11"/>
    </row>
    <row r="422" spans="1:14" ht="15" customHeight="1" x14ac:dyDescent="0.25">
      <c r="A422" s="13">
        <f t="shared" si="10"/>
        <v>570</v>
      </c>
      <c r="B422" s="173">
        <v>121.6</v>
      </c>
      <c r="C422" s="11"/>
      <c r="D422" s="11"/>
      <c r="E422" s="11"/>
      <c r="F422" s="11"/>
      <c r="G422" s="11"/>
      <c r="H422" s="11"/>
      <c r="I422" s="11"/>
      <c r="J422" s="11"/>
      <c r="K422" s="11"/>
      <c r="L422" s="11"/>
      <c r="M422" s="11"/>
      <c r="N422" s="11"/>
    </row>
    <row r="423" spans="1:14" ht="15" customHeight="1" x14ac:dyDescent="0.25">
      <c r="A423" s="13">
        <f t="shared" si="10"/>
        <v>571</v>
      </c>
      <c r="B423" s="173">
        <v>122</v>
      </c>
      <c r="C423" s="11"/>
      <c r="D423" s="11"/>
      <c r="E423" s="11"/>
      <c r="F423" s="11"/>
      <c r="G423" s="11"/>
      <c r="H423" s="11"/>
      <c r="I423" s="11"/>
      <c r="J423" s="11"/>
      <c r="K423" s="11"/>
      <c r="L423" s="11"/>
      <c r="M423" s="11"/>
      <c r="N423" s="11"/>
    </row>
    <row r="424" spans="1:14" ht="15" customHeight="1" x14ac:dyDescent="0.25">
      <c r="A424" s="13">
        <f t="shared" si="10"/>
        <v>572</v>
      </c>
      <c r="B424" s="173">
        <v>122.4</v>
      </c>
      <c r="C424" s="11"/>
      <c r="D424" s="11"/>
      <c r="E424" s="11"/>
      <c r="F424" s="11"/>
      <c r="G424" s="11"/>
      <c r="H424" s="11"/>
      <c r="I424" s="11"/>
      <c r="J424" s="11"/>
      <c r="K424" s="11"/>
      <c r="L424" s="11"/>
      <c r="M424" s="11"/>
      <c r="N424" s="11"/>
    </row>
    <row r="425" spans="1:14" ht="15" customHeight="1" x14ac:dyDescent="0.25">
      <c r="A425" s="13">
        <f t="shared" si="10"/>
        <v>573</v>
      </c>
      <c r="B425" s="173">
        <v>122.8</v>
      </c>
      <c r="C425" s="11"/>
      <c r="D425" s="11"/>
      <c r="E425" s="11"/>
      <c r="F425" s="11"/>
      <c r="G425" s="11"/>
      <c r="H425" s="11"/>
      <c r="I425" s="11"/>
      <c r="J425" s="11"/>
      <c r="K425" s="11"/>
      <c r="L425" s="11"/>
      <c r="M425" s="11"/>
      <c r="N425" s="11"/>
    </row>
    <row r="426" spans="1:14" ht="15" customHeight="1" x14ac:dyDescent="0.25">
      <c r="A426" s="13">
        <f t="shared" si="10"/>
        <v>574</v>
      </c>
      <c r="B426" s="173">
        <v>123.2</v>
      </c>
      <c r="C426" s="11"/>
      <c r="D426" s="11"/>
      <c r="E426" s="11"/>
      <c r="F426" s="11"/>
      <c r="G426" s="11"/>
      <c r="H426" s="11"/>
      <c r="I426" s="11"/>
      <c r="J426" s="11"/>
      <c r="K426" s="11"/>
      <c r="L426" s="11"/>
      <c r="M426" s="11"/>
      <c r="N426" s="11"/>
    </row>
    <row r="427" spans="1:14" ht="15" customHeight="1" x14ac:dyDescent="0.25">
      <c r="A427" s="13">
        <f t="shared" si="10"/>
        <v>575</v>
      </c>
      <c r="B427" s="173">
        <v>123.6</v>
      </c>
      <c r="C427" s="11"/>
      <c r="D427" s="11"/>
      <c r="E427" s="11"/>
      <c r="F427" s="11"/>
      <c r="G427" s="11"/>
      <c r="H427" s="11"/>
      <c r="I427" s="11"/>
      <c r="J427" s="11"/>
      <c r="K427" s="11"/>
      <c r="L427" s="11"/>
      <c r="M427" s="11"/>
      <c r="N427" s="11"/>
    </row>
    <row r="428" spans="1:14" ht="15" customHeight="1" x14ac:dyDescent="0.25">
      <c r="A428" s="13">
        <f t="shared" si="10"/>
        <v>576</v>
      </c>
      <c r="B428" s="173">
        <v>124</v>
      </c>
      <c r="C428" s="11"/>
      <c r="D428" s="11"/>
      <c r="E428" s="11"/>
      <c r="F428" s="11"/>
      <c r="G428" s="11"/>
      <c r="H428" s="11"/>
      <c r="I428" s="11"/>
      <c r="J428" s="11"/>
      <c r="K428" s="11"/>
      <c r="L428" s="11"/>
      <c r="M428" s="11"/>
      <c r="N428" s="11"/>
    </row>
    <row r="429" spans="1:14" ht="15" customHeight="1" x14ac:dyDescent="0.25">
      <c r="A429" s="13">
        <f t="shared" si="10"/>
        <v>577</v>
      </c>
      <c r="B429" s="173">
        <v>124.4</v>
      </c>
      <c r="C429" s="11"/>
      <c r="D429" s="11"/>
      <c r="E429" s="11"/>
      <c r="F429" s="11"/>
      <c r="G429" s="11"/>
      <c r="H429" s="11"/>
      <c r="I429" s="11"/>
      <c r="J429" s="11"/>
      <c r="K429" s="11"/>
      <c r="L429" s="11"/>
      <c r="M429" s="11"/>
      <c r="N429" s="11"/>
    </row>
    <row r="430" spans="1:14" ht="15" customHeight="1" x14ac:dyDescent="0.25">
      <c r="A430" s="13">
        <f t="shared" si="10"/>
        <v>578</v>
      </c>
      <c r="B430" s="173">
        <v>124.8</v>
      </c>
      <c r="C430" s="11"/>
      <c r="D430" s="11"/>
      <c r="E430" s="11"/>
      <c r="F430" s="11"/>
      <c r="G430" s="11"/>
      <c r="H430" s="11"/>
      <c r="I430" s="11"/>
      <c r="J430" s="11"/>
      <c r="K430" s="11"/>
      <c r="L430" s="11"/>
      <c r="M430" s="11"/>
      <c r="N430" s="11"/>
    </row>
    <row r="431" spans="1:14" ht="15" customHeight="1" x14ac:dyDescent="0.25">
      <c r="A431" s="13">
        <f t="shared" si="10"/>
        <v>579</v>
      </c>
      <c r="B431" s="173">
        <v>125.2</v>
      </c>
      <c r="C431" s="11"/>
      <c r="D431" s="11"/>
      <c r="E431" s="11"/>
      <c r="F431" s="11"/>
      <c r="G431" s="11"/>
      <c r="H431" s="11"/>
      <c r="I431" s="11"/>
      <c r="J431" s="11"/>
      <c r="K431" s="11"/>
      <c r="L431" s="11"/>
      <c r="M431" s="11"/>
      <c r="N431" s="11"/>
    </row>
    <row r="432" spans="1:14" ht="15" customHeight="1" x14ac:dyDescent="0.25">
      <c r="A432" s="13">
        <f t="shared" si="10"/>
        <v>580</v>
      </c>
      <c r="B432" s="173">
        <v>125.6</v>
      </c>
      <c r="C432" s="11"/>
      <c r="D432" s="11"/>
      <c r="E432" s="11"/>
      <c r="F432" s="11"/>
      <c r="G432" s="11"/>
      <c r="H432" s="11"/>
      <c r="I432" s="11"/>
      <c r="J432" s="11"/>
      <c r="K432" s="11"/>
      <c r="L432" s="11"/>
      <c r="M432" s="11"/>
      <c r="N432" s="11"/>
    </row>
    <row r="433" spans="1:14" ht="15" customHeight="1" x14ac:dyDescent="0.25">
      <c r="A433" s="13">
        <f t="shared" si="10"/>
        <v>581</v>
      </c>
      <c r="B433" s="173">
        <v>126</v>
      </c>
      <c r="C433" s="11"/>
      <c r="D433" s="11"/>
      <c r="E433" s="11"/>
      <c r="F433" s="11"/>
      <c r="G433" s="11"/>
      <c r="H433" s="11"/>
      <c r="I433" s="11"/>
      <c r="J433" s="11"/>
      <c r="K433" s="11"/>
      <c r="L433" s="11"/>
      <c r="M433" s="11"/>
      <c r="N433" s="11"/>
    </row>
    <row r="434" spans="1:14" ht="15" customHeight="1" x14ac:dyDescent="0.25">
      <c r="A434" s="13">
        <f t="shared" si="10"/>
        <v>582</v>
      </c>
      <c r="B434" s="173">
        <v>126.4</v>
      </c>
      <c r="C434" s="11"/>
      <c r="D434" s="11"/>
      <c r="E434" s="11"/>
      <c r="F434" s="11"/>
      <c r="G434" s="11"/>
      <c r="H434" s="11"/>
      <c r="I434" s="11"/>
      <c r="J434" s="11"/>
      <c r="K434" s="11"/>
      <c r="L434" s="11"/>
      <c r="M434" s="11"/>
      <c r="N434" s="11"/>
    </row>
    <row r="435" spans="1:14" ht="15" customHeight="1" x14ac:dyDescent="0.25">
      <c r="A435" s="13">
        <f t="shared" si="10"/>
        <v>583</v>
      </c>
      <c r="B435" s="173">
        <v>126.8</v>
      </c>
      <c r="C435" s="11"/>
      <c r="D435" s="11"/>
      <c r="E435" s="11"/>
      <c r="F435" s="11"/>
      <c r="G435" s="11"/>
      <c r="H435" s="11"/>
      <c r="I435" s="11"/>
      <c r="J435" s="11"/>
      <c r="K435" s="11"/>
      <c r="L435" s="11"/>
      <c r="M435" s="11"/>
      <c r="N435" s="11"/>
    </row>
    <row r="436" spans="1:14" ht="15" customHeight="1" x14ac:dyDescent="0.25">
      <c r="A436" s="13">
        <f t="shared" si="10"/>
        <v>584</v>
      </c>
      <c r="B436" s="173">
        <v>127.2</v>
      </c>
      <c r="C436" s="11"/>
      <c r="D436" s="11"/>
      <c r="E436" s="11"/>
      <c r="F436" s="11"/>
      <c r="G436" s="11"/>
      <c r="H436" s="11"/>
      <c r="I436" s="11"/>
      <c r="J436" s="11"/>
      <c r="K436" s="11"/>
      <c r="L436" s="11"/>
      <c r="M436" s="11"/>
      <c r="N436" s="11"/>
    </row>
    <row r="437" spans="1:14" ht="15" customHeight="1" x14ac:dyDescent="0.25">
      <c r="A437" s="13">
        <f t="shared" si="10"/>
        <v>585</v>
      </c>
      <c r="B437" s="173">
        <v>127.6</v>
      </c>
      <c r="C437" s="11"/>
      <c r="D437" s="11"/>
      <c r="E437" s="11"/>
      <c r="F437" s="11"/>
      <c r="G437" s="11"/>
      <c r="H437" s="11"/>
      <c r="I437" s="11"/>
      <c r="J437" s="11"/>
      <c r="K437" s="11"/>
      <c r="L437" s="11"/>
      <c r="M437" s="11"/>
      <c r="N437" s="11"/>
    </row>
    <row r="438" spans="1:14" ht="15" customHeight="1" x14ac:dyDescent="0.25">
      <c r="A438" s="13">
        <f t="shared" si="10"/>
        <v>586</v>
      </c>
      <c r="B438" s="173">
        <v>128</v>
      </c>
      <c r="C438" s="11"/>
      <c r="D438" s="11"/>
      <c r="E438" s="11"/>
      <c r="F438" s="11"/>
      <c r="G438" s="11"/>
      <c r="H438" s="11"/>
      <c r="I438" s="11"/>
      <c r="J438" s="11"/>
      <c r="K438" s="11"/>
      <c r="L438" s="11"/>
      <c r="M438" s="11"/>
      <c r="N438" s="11"/>
    </row>
    <row r="439" spans="1:14" ht="15" customHeight="1" x14ac:dyDescent="0.25">
      <c r="A439" s="13">
        <f t="shared" ref="A439:A502" si="11">A438+1</f>
        <v>587</v>
      </c>
      <c r="B439" s="173">
        <v>128.4</v>
      </c>
      <c r="C439" s="11"/>
      <c r="D439" s="11"/>
      <c r="E439" s="11"/>
      <c r="F439" s="11"/>
      <c r="G439" s="11"/>
      <c r="H439" s="11"/>
      <c r="I439" s="11"/>
      <c r="J439" s="11"/>
      <c r="K439" s="11"/>
      <c r="L439" s="11"/>
      <c r="M439" s="11"/>
      <c r="N439" s="11"/>
    </row>
    <row r="440" spans="1:14" ht="15" customHeight="1" x14ac:dyDescent="0.25">
      <c r="A440" s="13">
        <f t="shared" si="11"/>
        <v>588</v>
      </c>
      <c r="B440" s="173">
        <v>128.80000000000001</v>
      </c>
      <c r="C440" s="11"/>
      <c r="D440" s="11"/>
      <c r="E440" s="11"/>
      <c r="F440" s="11"/>
      <c r="G440" s="11"/>
      <c r="H440" s="11"/>
      <c r="I440" s="11"/>
      <c r="J440" s="11"/>
      <c r="K440" s="11"/>
      <c r="L440" s="11"/>
      <c r="M440" s="11"/>
      <c r="N440" s="11"/>
    </row>
    <row r="441" spans="1:14" ht="15" customHeight="1" x14ac:dyDescent="0.25">
      <c r="A441" s="13">
        <f t="shared" si="11"/>
        <v>589</v>
      </c>
      <c r="B441" s="173">
        <v>129.19999999999999</v>
      </c>
      <c r="C441" s="11"/>
      <c r="D441" s="11"/>
      <c r="E441" s="11"/>
      <c r="F441" s="11"/>
      <c r="G441" s="11"/>
      <c r="H441" s="11"/>
      <c r="I441" s="11"/>
      <c r="J441" s="11"/>
      <c r="K441" s="11"/>
      <c r="L441" s="11"/>
      <c r="M441" s="11"/>
      <c r="N441" s="11"/>
    </row>
    <row r="442" spans="1:14" ht="15" customHeight="1" x14ac:dyDescent="0.25">
      <c r="A442" s="13">
        <f t="shared" si="11"/>
        <v>590</v>
      </c>
      <c r="B442" s="173">
        <v>129.6</v>
      </c>
      <c r="C442" s="11"/>
      <c r="D442" s="11"/>
      <c r="E442" s="11"/>
      <c r="F442" s="11"/>
      <c r="G442" s="11"/>
      <c r="H442" s="11"/>
      <c r="I442" s="11"/>
      <c r="J442" s="11"/>
      <c r="K442" s="11"/>
      <c r="L442" s="11"/>
      <c r="M442" s="11"/>
      <c r="N442" s="11"/>
    </row>
    <row r="443" spans="1:14" ht="15" customHeight="1" x14ac:dyDescent="0.25">
      <c r="A443" s="13">
        <f t="shared" si="11"/>
        <v>591</v>
      </c>
      <c r="B443" s="173">
        <v>130</v>
      </c>
      <c r="C443" s="11"/>
      <c r="D443" s="11"/>
      <c r="E443" s="11"/>
      <c r="F443" s="11"/>
      <c r="G443" s="11"/>
      <c r="H443" s="11"/>
      <c r="I443" s="11"/>
      <c r="J443" s="11"/>
      <c r="K443" s="11"/>
      <c r="L443" s="11"/>
      <c r="M443" s="11"/>
      <c r="N443" s="11"/>
    </row>
    <row r="444" spans="1:14" ht="15" customHeight="1" x14ac:dyDescent="0.25">
      <c r="A444" s="13">
        <f t="shared" si="11"/>
        <v>592</v>
      </c>
      <c r="B444" s="173">
        <v>130.4</v>
      </c>
      <c r="C444" s="11"/>
      <c r="D444" s="11"/>
      <c r="E444" s="11"/>
      <c r="F444" s="11"/>
      <c r="G444" s="11"/>
      <c r="H444" s="11"/>
      <c r="I444" s="11"/>
      <c r="J444" s="11"/>
      <c r="K444" s="11"/>
      <c r="L444" s="11"/>
      <c r="M444" s="11"/>
      <c r="N444" s="11"/>
    </row>
    <row r="445" spans="1:14" ht="15" customHeight="1" x14ac:dyDescent="0.25">
      <c r="A445" s="13">
        <f t="shared" si="11"/>
        <v>593</v>
      </c>
      <c r="B445" s="173">
        <v>130.80000000000001</v>
      </c>
      <c r="C445" s="11"/>
      <c r="D445" s="11"/>
      <c r="E445" s="11"/>
      <c r="F445" s="11"/>
      <c r="G445" s="11"/>
      <c r="H445" s="11"/>
      <c r="I445" s="11"/>
      <c r="J445" s="11"/>
      <c r="K445" s="11"/>
      <c r="L445" s="11"/>
      <c r="M445" s="11"/>
      <c r="N445" s="11"/>
    </row>
    <row r="446" spans="1:14" ht="15" customHeight="1" x14ac:dyDescent="0.25">
      <c r="A446" s="13">
        <f t="shared" si="11"/>
        <v>594</v>
      </c>
      <c r="B446" s="173">
        <v>131.19999999999999</v>
      </c>
      <c r="C446" s="11"/>
      <c r="D446" s="11"/>
      <c r="E446" s="11"/>
      <c r="F446" s="11"/>
      <c r="G446" s="11"/>
      <c r="H446" s="11"/>
      <c r="I446" s="11"/>
      <c r="J446" s="11"/>
      <c r="K446" s="11"/>
      <c r="L446" s="11"/>
      <c r="M446" s="11"/>
      <c r="N446" s="11"/>
    </row>
    <row r="447" spans="1:14" ht="15" customHeight="1" x14ac:dyDescent="0.25">
      <c r="A447" s="13">
        <f t="shared" si="11"/>
        <v>595</v>
      </c>
      <c r="B447" s="173">
        <v>131.6</v>
      </c>
      <c r="C447" s="11"/>
      <c r="D447" s="11"/>
      <c r="E447" s="11"/>
      <c r="F447" s="11"/>
      <c r="G447" s="11"/>
      <c r="H447" s="11"/>
      <c r="I447" s="11"/>
      <c r="J447" s="11"/>
      <c r="K447" s="11"/>
      <c r="L447" s="11"/>
      <c r="M447" s="11"/>
      <c r="N447" s="11"/>
    </row>
    <row r="448" spans="1:14" ht="15" customHeight="1" x14ac:dyDescent="0.25">
      <c r="A448" s="13">
        <f t="shared" si="11"/>
        <v>596</v>
      </c>
      <c r="B448" s="173">
        <v>132</v>
      </c>
      <c r="C448" s="11"/>
      <c r="D448" s="11"/>
      <c r="E448" s="11"/>
      <c r="F448" s="11"/>
      <c r="G448" s="11"/>
      <c r="H448" s="11"/>
      <c r="I448" s="11"/>
      <c r="J448" s="11"/>
      <c r="K448" s="11"/>
      <c r="L448" s="11"/>
      <c r="M448" s="11"/>
      <c r="N448" s="11"/>
    </row>
    <row r="449" spans="1:14" ht="15" customHeight="1" x14ac:dyDescent="0.25">
      <c r="A449" s="13">
        <f t="shared" si="11"/>
        <v>597</v>
      </c>
      <c r="B449" s="173">
        <v>132.4</v>
      </c>
      <c r="C449" s="11"/>
      <c r="D449" s="11"/>
      <c r="E449" s="11"/>
      <c r="F449" s="11"/>
      <c r="G449" s="11"/>
      <c r="H449" s="11"/>
      <c r="I449" s="11"/>
      <c r="J449" s="11"/>
      <c r="K449" s="11"/>
      <c r="L449" s="11"/>
      <c r="M449" s="11"/>
      <c r="N449" s="11"/>
    </row>
    <row r="450" spans="1:14" ht="15" customHeight="1" x14ac:dyDescent="0.25">
      <c r="A450" s="13">
        <f t="shared" si="11"/>
        <v>598</v>
      </c>
      <c r="B450" s="173">
        <v>132.80000000000001</v>
      </c>
      <c r="C450" s="11"/>
      <c r="D450" s="11"/>
      <c r="E450" s="11"/>
      <c r="F450" s="11"/>
      <c r="G450" s="11"/>
      <c r="H450" s="11"/>
      <c r="I450" s="11"/>
      <c r="J450" s="11"/>
      <c r="K450" s="11"/>
      <c r="L450" s="11"/>
      <c r="M450" s="11"/>
      <c r="N450" s="11"/>
    </row>
    <row r="451" spans="1:14" ht="15" customHeight="1" x14ac:dyDescent="0.25">
      <c r="A451" s="13">
        <f t="shared" si="11"/>
        <v>599</v>
      </c>
      <c r="B451" s="173">
        <v>133.19999999999999</v>
      </c>
      <c r="C451" s="11"/>
      <c r="D451" s="11"/>
      <c r="E451" s="11"/>
      <c r="F451" s="11"/>
      <c r="G451" s="11"/>
      <c r="H451" s="11"/>
      <c r="I451" s="11"/>
      <c r="J451" s="11"/>
      <c r="K451" s="11"/>
      <c r="L451" s="11"/>
      <c r="M451" s="11"/>
      <c r="N451" s="11"/>
    </row>
    <row r="452" spans="1:14" ht="15" customHeight="1" x14ac:dyDescent="0.25">
      <c r="A452" s="13">
        <f t="shared" si="11"/>
        <v>600</v>
      </c>
      <c r="B452" s="173">
        <v>133.6</v>
      </c>
      <c r="C452" s="11"/>
      <c r="D452" s="11"/>
      <c r="E452" s="11"/>
      <c r="F452" s="11"/>
      <c r="G452" s="11"/>
      <c r="H452" s="11"/>
      <c r="I452" s="11"/>
      <c r="J452" s="11"/>
      <c r="K452" s="11"/>
      <c r="L452" s="11"/>
      <c r="M452" s="11"/>
      <c r="N452" s="11"/>
    </row>
    <row r="453" spans="1:14" ht="15" customHeight="1" x14ac:dyDescent="0.25">
      <c r="A453" s="13">
        <f t="shared" si="11"/>
        <v>601</v>
      </c>
      <c r="B453" s="173">
        <v>134</v>
      </c>
      <c r="C453" s="11"/>
      <c r="D453" s="11"/>
      <c r="E453" s="11"/>
      <c r="F453" s="11"/>
      <c r="G453" s="11"/>
      <c r="H453" s="11"/>
      <c r="I453" s="11"/>
      <c r="J453" s="11"/>
      <c r="K453" s="11"/>
      <c r="L453" s="11"/>
      <c r="M453" s="11"/>
      <c r="N453" s="11"/>
    </row>
    <row r="454" spans="1:14" ht="15" customHeight="1" x14ac:dyDescent="0.25">
      <c r="A454" s="13">
        <f t="shared" si="11"/>
        <v>602</v>
      </c>
      <c r="B454" s="173">
        <v>134.4</v>
      </c>
      <c r="C454" s="11"/>
      <c r="D454" s="11"/>
      <c r="E454" s="11"/>
      <c r="F454" s="11"/>
      <c r="G454" s="11"/>
      <c r="H454" s="11"/>
      <c r="I454" s="11"/>
      <c r="J454" s="11"/>
      <c r="K454" s="11"/>
      <c r="L454" s="11"/>
      <c r="M454" s="11"/>
      <c r="N454" s="11"/>
    </row>
    <row r="455" spans="1:14" ht="15" customHeight="1" x14ac:dyDescent="0.25">
      <c r="A455" s="13">
        <f t="shared" si="11"/>
        <v>603</v>
      </c>
      <c r="B455" s="173">
        <v>134.80000000000001</v>
      </c>
      <c r="C455" s="11"/>
      <c r="D455" s="11"/>
      <c r="E455" s="11"/>
      <c r="F455" s="11"/>
      <c r="G455" s="11"/>
      <c r="H455" s="11"/>
      <c r="I455" s="11"/>
      <c r="J455" s="11"/>
      <c r="K455" s="11"/>
      <c r="L455" s="11"/>
      <c r="M455" s="11"/>
      <c r="N455" s="11"/>
    </row>
    <row r="456" spans="1:14" ht="15" customHeight="1" x14ac:dyDescent="0.25">
      <c r="A456" s="13">
        <f t="shared" si="11"/>
        <v>604</v>
      </c>
      <c r="B456" s="173">
        <v>135.19999999999999</v>
      </c>
      <c r="C456" s="11"/>
      <c r="D456" s="11"/>
      <c r="E456" s="11"/>
      <c r="F456" s="11"/>
      <c r="G456" s="11"/>
      <c r="H456" s="11"/>
      <c r="I456" s="11"/>
      <c r="J456" s="11"/>
      <c r="K456" s="11"/>
      <c r="L456" s="11"/>
      <c r="M456" s="11"/>
      <c r="N456" s="11"/>
    </row>
    <row r="457" spans="1:14" ht="15" customHeight="1" x14ac:dyDescent="0.25">
      <c r="A457" s="13">
        <f t="shared" si="11"/>
        <v>605</v>
      </c>
      <c r="B457" s="173">
        <v>135.6</v>
      </c>
      <c r="C457" s="11"/>
      <c r="D457" s="11"/>
      <c r="E457" s="11"/>
      <c r="F457" s="11"/>
      <c r="G457" s="11"/>
      <c r="H457" s="11"/>
      <c r="I457" s="11"/>
      <c r="J457" s="11"/>
      <c r="K457" s="11"/>
      <c r="L457" s="11"/>
      <c r="M457" s="11"/>
      <c r="N457" s="11"/>
    </row>
    <row r="458" spans="1:14" ht="15" customHeight="1" x14ac:dyDescent="0.25">
      <c r="A458" s="13">
        <f t="shared" si="11"/>
        <v>606</v>
      </c>
      <c r="B458" s="173">
        <v>136</v>
      </c>
      <c r="C458" s="11"/>
      <c r="D458" s="11"/>
      <c r="E458" s="11"/>
      <c r="F458" s="11"/>
      <c r="G458" s="11"/>
      <c r="H458" s="11"/>
      <c r="I458" s="11"/>
      <c r="J458" s="11"/>
      <c r="K458" s="11"/>
      <c r="L458" s="11"/>
      <c r="M458" s="11"/>
      <c r="N458" s="11"/>
    </row>
    <row r="459" spans="1:14" ht="15" customHeight="1" x14ac:dyDescent="0.25">
      <c r="A459" s="13">
        <f t="shared" si="11"/>
        <v>607</v>
      </c>
      <c r="B459" s="173">
        <v>136.4</v>
      </c>
      <c r="C459" s="11"/>
      <c r="D459" s="11"/>
      <c r="E459" s="11"/>
      <c r="F459" s="11"/>
      <c r="G459" s="11"/>
      <c r="H459" s="11"/>
      <c r="I459" s="11"/>
      <c r="J459" s="11"/>
      <c r="K459" s="11"/>
      <c r="L459" s="11"/>
      <c r="M459" s="11"/>
      <c r="N459" s="11"/>
    </row>
    <row r="460" spans="1:14" ht="15" customHeight="1" x14ac:dyDescent="0.25">
      <c r="A460" s="13">
        <f t="shared" si="11"/>
        <v>608</v>
      </c>
      <c r="B460" s="173">
        <v>136.80000000000001</v>
      </c>
      <c r="C460" s="11"/>
      <c r="D460" s="11"/>
      <c r="E460" s="11"/>
      <c r="F460" s="11"/>
      <c r="G460" s="11"/>
      <c r="H460" s="11"/>
      <c r="I460" s="11"/>
      <c r="J460" s="11"/>
      <c r="K460" s="11"/>
      <c r="L460" s="11"/>
      <c r="M460" s="11"/>
      <c r="N460" s="11"/>
    </row>
    <row r="461" spans="1:14" ht="15" customHeight="1" x14ac:dyDescent="0.25">
      <c r="A461" s="13">
        <f t="shared" si="11"/>
        <v>609</v>
      </c>
      <c r="B461" s="173">
        <v>137.19999999999999</v>
      </c>
      <c r="C461" s="11"/>
      <c r="D461" s="11"/>
      <c r="E461" s="11"/>
      <c r="F461" s="11"/>
      <c r="G461" s="11"/>
      <c r="H461" s="11"/>
      <c r="I461" s="11"/>
      <c r="J461" s="11"/>
      <c r="K461" s="11"/>
      <c r="L461" s="11"/>
      <c r="M461" s="11"/>
      <c r="N461" s="11"/>
    </row>
    <row r="462" spans="1:14" ht="15" customHeight="1" x14ac:dyDescent="0.25">
      <c r="A462" s="13">
        <f t="shared" si="11"/>
        <v>610</v>
      </c>
      <c r="B462" s="173">
        <v>137.6</v>
      </c>
      <c r="C462" s="11"/>
      <c r="D462" s="11"/>
      <c r="E462" s="11"/>
      <c r="F462" s="11"/>
      <c r="G462" s="11"/>
      <c r="H462" s="11"/>
      <c r="I462" s="11"/>
      <c r="J462" s="11"/>
      <c r="K462" s="11"/>
      <c r="L462" s="11"/>
      <c r="M462" s="11"/>
      <c r="N462" s="11"/>
    </row>
    <row r="463" spans="1:14" ht="15" customHeight="1" x14ac:dyDescent="0.25">
      <c r="A463" s="13">
        <f t="shared" si="11"/>
        <v>611</v>
      </c>
      <c r="B463" s="173">
        <v>138</v>
      </c>
      <c r="C463" s="11"/>
      <c r="D463" s="11"/>
      <c r="E463" s="11"/>
      <c r="F463" s="11"/>
      <c r="G463" s="11"/>
      <c r="H463" s="11"/>
      <c r="I463" s="11"/>
      <c r="J463" s="11"/>
      <c r="K463" s="11"/>
      <c r="L463" s="11"/>
      <c r="M463" s="11"/>
      <c r="N463" s="11"/>
    </row>
    <row r="464" spans="1:14" ht="15" customHeight="1" x14ac:dyDescent="0.25">
      <c r="A464" s="13">
        <f t="shared" si="11"/>
        <v>612</v>
      </c>
      <c r="B464" s="173">
        <v>138.4</v>
      </c>
      <c r="C464" s="11"/>
      <c r="D464" s="11"/>
      <c r="E464" s="11"/>
      <c r="F464" s="11"/>
      <c r="G464" s="11"/>
      <c r="H464" s="11"/>
      <c r="I464" s="11"/>
      <c r="J464" s="11"/>
      <c r="K464" s="11"/>
      <c r="L464" s="11"/>
      <c r="M464" s="11"/>
      <c r="N464" s="11"/>
    </row>
    <row r="465" spans="1:14" ht="15" customHeight="1" x14ac:dyDescent="0.25">
      <c r="A465" s="13">
        <f t="shared" si="11"/>
        <v>613</v>
      </c>
      <c r="B465" s="173">
        <v>138.80000000000001</v>
      </c>
      <c r="C465" s="11"/>
      <c r="D465" s="11"/>
      <c r="E465" s="11"/>
      <c r="F465" s="11"/>
      <c r="G465" s="11"/>
      <c r="H465" s="11"/>
      <c r="I465" s="11"/>
      <c r="J465" s="11"/>
      <c r="K465" s="11"/>
      <c r="L465" s="11"/>
      <c r="M465" s="11"/>
      <c r="N465" s="11"/>
    </row>
    <row r="466" spans="1:14" ht="15" customHeight="1" x14ac:dyDescent="0.25">
      <c r="A466" s="13">
        <f t="shared" si="11"/>
        <v>614</v>
      </c>
      <c r="B466" s="173">
        <v>139.19999999999999</v>
      </c>
      <c r="C466" s="11"/>
      <c r="D466" s="11"/>
      <c r="E466" s="11"/>
      <c r="F466" s="11"/>
      <c r="G466" s="11"/>
      <c r="H466" s="11"/>
      <c r="I466" s="11"/>
      <c r="J466" s="11"/>
      <c r="K466" s="11"/>
      <c r="L466" s="11"/>
      <c r="M466" s="11"/>
      <c r="N466" s="11"/>
    </row>
    <row r="467" spans="1:14" ht="15" customHeight="1" x14ac:dyDescent="0.25">
      <c r="A467" s="13">
        <f t="shared" si="11"/>
        <v>615</v>
      </c>
      <c r="B467" s="173">
        <v>139.6</v>
      </c>
      <c r="C467" s="11"/>
      <c r="D467" s="11"/>
      <c r="E467" s="11"/>
      <c r="F467" s="11"/>
      <c r="G467" s="11"/>
      <c r="H467" s="11"/>
      <c r="I467" s="11"/>
      <c r="J467" s="11"/>
      <c r="K467" s="11"/>
      <c r="L467" s="11"/>
      <c r="M467" s="11"/>
      <c r="N467" s="11"/>
    </row>
    <row r="468" spans="1:14" ht="15" customHeight="1" x14ac:dyDescent="0.25">
      <c r="A468" s="13">
        <f t="shared" si="11"/>
        <v>616</v>
      </c>
      <c r="B468" s="173">
        <v>140</v>
      </c>
      <c r="C468" s="11"/>
      <c r="D468" s="11"/>
      <c r="E468" s="11"/>
      <c r="F468" s="11"/>
      <c r="G468" s="11"/>
      <c r="H468" s="11"/>
      <c r="I468" s="11"/>
      <c r="J468" s="11"/>
      <c r="K468" s="11"/>
      <c r="L468" s="11"/>
      <c r="M468" s="11"/>
      <c r="N468" s="11"/>
    </row>
    <row r="469" spans="1:14" ht="15" customHeight="1" x14ac:dyDescent="0.25">
      <c r="A469" s="13">
        <f t="shared" si="11"/>
        <v>617</v>
      </c>
      <c r="B469" s="173">
        <v>140.4</v>
      </c>
      <c r="C469" s="11"/>
      <c r="D469" s="11"/>
      <c r="E469" s="11"/>
      <c r="F469" s="11"/>
      <c r="G469" s="11"/>
      <c r="H469" s="11"/>
      <c r="I469" s="11"/>
      <c r="J469" s="11"/>
      <c r="K469" s="11"/>
      <c r="L469" s="11"/>
      <c r="M469" s="11"/>
      <c r="N469" s="11"/>
    </row>
    <row r="470" spans="1:14" ht="15" customHeight="1" x14ac:dyDescent="0.25">
      <c r="A470" s="13">
        <f t="shared" si="11"/>
        <v>618</v>
      </c>
      <c r="B470" s="173">
        <v>140.80000000000001</v>
      </c>
      <c r="C470" s="11"/>
      <c r="D470" s="11"/>
      <c r="E470" s="11"/>
      <c r="F470" s="11"/>
      <c r="G470" s="11"/>
      <c r="H470" s="11"/>
      <c r="I470" s="11"/>
      <c r="J470" s="11"/>
      <c r="K470" s="11"/>
      <c r="L470" s="11"/>
      <c r="M470" s="11"/>
      <c r="N470" s="11"/>
    </row>
    <row r="471" spans="1:14" ht="15" customHeight="1" x14ac:dyDescent="0.25">
      <c r="A471" s="13">
        <f t="shared" si="11"/>
        <v>619</v>
      </c>
      <c r="B471" s="173">
        <v>141.19999999999999</v>
      </c>
      <c r="C471" s="11"/>
      <c r="D471" s="11"/>
      <c r="E471" s="11"/>
      <c r="F471" s="11"/>
      <c r="G471" s="11"/>
      <c r="H471" s="11"/>
      <c r="I471" s="11"/>
      <c r="J471" s="11"/>
      <c r="K471" s="11"/>
      <c r="L471" s="11"/>
      <c r="M471" s="11"/>
      <c r="N471" s="11"/>
    </row>
    <row r="472" spans="1:14" ht="15" customHeight="1" x14ac:dyDescent="0.25">
      <c r="A472" s="13">
        <f t="shared" si="11"/>
        <v>620</v>
      </c>
      <c r="B472" s="173">
        <v>141.6</v>
      </c>
      <c r="C472" s="11"/>
      <c r="D472" s="11"/>
      <c r="E472" s="11"/>
      <c r="F472" s="11"/>
      <c r="G472" s="11"/>
      <c r="H472" s="11"/>
      <c r="I472" s="11"/>
      <c r="J472" s="11"/>
      <c r="K472" s="11"/>
      <c r="L472" s="11"/>
      <c r="M472" s="11"/>
      <c r="N472" s="11"/>
    </row>
    <row r="473" spans="1:14" ht="15" customHeight="1" x14ac:dyDescent="0.25">
      <c r="A473" s="13">
        <f t="shared" si="11"/>
        <v>621</v>
      </c>
      <c r="B473" s="173">
        <v>142</v>
      </c>
      <c r="C473" s="11"/>
      <c r="D473" s="11"/>
      <c r="E473" s="11"/>
      <c r="F473" s="11"/>
      <c r="G473" s="11"/>
      <c r="H473" s="11"/>
      <c r="I473" s="11"/>
      <c r="J473" s="11"/>
      <c r="K473" s="11"/>
      <c r="L473" s="11"/>
      <c r="M473" s="11"/>
      <c r="N473" s="11"/>
    </row>
    <row r="474" spans="1:14" ht="15" customHeight="1" x14ac:dyDescent="0.25">
      <c r="A474" s="13">
        <f t="shared" si="11"/>
        <v>622</v>
      </c>
      <c r="B474" s="173">
        <v>142.4</v>
      </c>
      <c r="C474" s="11"/>
      <c r="D474" s="11"/>
      <c r="E474" s="11"/>
      <c r="F474" s="11"/>
      <c r="G474" s="11"/>
      <c r="H474" s="11"/>
      <c r="I474" s="11"/>
      <c r="J474" s="11"/>
      <c r="K474" s="11"/>
      <c r="L474" s="11"/>
      <c r="M474" s="11"/>
      <c r="N474" s="11"/>
    </row>
    <row r="475" spans="1:14" ht="15" customHeight="1" x14ac:dyDescent="0.25">
      <c r="A475" s="13">
        <f t="shared" si="11"/>
        <v>623</v>
      </c>
      <c r="B475" s="173">
        <v>142.80000000000001</v>
      </c>
      <c r="C475" s="11"/>
      <c r="D475" s="11"/>
      <c r="E475" s="11"/>
      <c r="F475" s="11"/>
      <c r="G475" s="11"/>
      <c r="H475" s="11"/>
      <c r="I475" s="11"/>
      <c r="J475" s="11"/>
      <c r="K475" s="11"/>
      <c r="L475" s="11"/>
      <c r="M475" s="11"/>
      <c r="N475" s="11"/>
    </row>
    <row r="476" spans="1:14" ht="15" customHeight="1" x14ac:dyDescent="0.25">
      <c r="A476" s="13">
        <f t="shared" si="11"/>
        <v>624</v>
      </c>
      <c r="B476" s="173">
        <v>143.19999999999999</v>
      </c>
      <c r="C476" s="11"/>
      <c r="D476" s="11"/>
      <c r="E476" s="11"/>
      <c r="F476" s="11"/>
      <c r="G476" s="11"/>
      <c r="H476" s="11"/>
      <c r="I476" s="11"/>
      <c r="J476" s="11"/>
      <c r="K476" s="11"/>
      <c r="L476" s="11"/>
      <c r="M476" s="11"/>
      <c r="N476" s="11"/>
    </row>
    <row r="477" spans="1:14" ht="15" customHeight="1" x14ac:dyDescent="0.25">
      <c r="A477" s="13">
        <f t="shared" si="11"/>
        <v>625</v>
      </c>
      <c r="B477" s="173">
        <v>143.6</v>
      </c>
      <c r="C477" s="11"/>
      <c r="D477" s="11"/>
      <c r="E477" s="11"/>
      <c r="F477" s="11"/>
      <c r="G477" s="11"/>
      <c r="H477" s="11"/>
      <c r="I477" s="11"/>
      <c r="J477" s="11"/>
      <c r="K477" s="11"/>
      <c r="L477" s="11"/>
      <c r="M477" s="11"/>
      <c r="N477" s="11"/>
    </row>
    <row r="478" spans="1:14" ht="15" customHeight="1" x14ac:dyDescent="0.25">
      <c r="A478" s="13">
        <f t="shared" si="11"/>
        <v>626</v>
      </c>
      <c r="B478" s="173">
        <v>144</v>
      </c>
      <c r="C478" s="11"/>
      <c r="D478" s="11"/>
      <c r="E478" s="11"/>
      <c r="F478" s="11"/>
      <c r="G478" s="11"/>
      <c r="H478" s="11"/>
      <c r="I478" s="11"/>
      <c r="J478" s="11"/>
      <c r="K478" s="11"/>
      <c r="L478" s="11"/>
      <c r="M478" s="11"/>
      <c r="N478" s="11"/>
    </row>
    <row r="479" spans="1:14" ht="15" customHeight="1" x14ac:dyDescent="0.25">
      <c r="A479" s="13">
        <f t="shared" si="11"/>
        <v>627</v>
      </c>
      <c r="B479" s="173">
        <v>144.4</v>
      </c>
      <c r="C479" s="11"/>
      <c r="D479" s="11"/>
      <c r="E479" s="11"/>
      <c r="F479" s="11"/>
      <c r="G479" s="11"/>
      <c r="H479" s="11"/>
      <c r="I479" s="11"/>
      <c r="J479" s="11"/>
      <c r="K479" s="11"/>
      <c r="L479" s="11"/>
      <c r="M479" s="11"/>
      <c r="N479" s="11"/>
    </row>
    <row r="480" spans="1:14" ht="15" customHeight="1" x14ac:dyDescent="0.25">
      <c r="A480" s="13">
        <f t="shared" si="11"/>
        <v>628</v>
      </c>
      <c r="B480" s="173">
        <v>144.80000000000001</v>
      </c>
      <c r="C480" s="11"/>
      <c r="D480" s="11"/>
      <c r="E480" s="11"/>
      <c r="F480" s="11"/>
      <c r="G480" s="11"/>
      <c r="H480" s="11"/>
      <c r="I480" s="11"/>
      <c r="J480" s="11"/>
      <c r="K480" s="11"/>
      <c r="L480" s="11"/>
      <c r="M480" s="11"/>
      <c r="N480" s="11"/>
    </row>
    <row r="481" spans="1:14" ht="15" customHeight="1" x14ac:dyDescent="0.25">
      <c r="A481" s="13">
        <f t="shared" si="11"/>
        <v>629</v>
      </c>
      <c r="B481" s="173">
        <v>145.19999999999999</v>
      </c>
      <c r="C481" s="11"/>
      <c r="D481" s="11"/>
      <c r="E481" s="11"/>
      <c r="F481" s="11"/>
      <c r="G481" s="11"/>
      <c r="H481" s="11"/>
      <c r="I481" s="11"/>
      <c r="J481" s="11"/>
      <c r="K481" s="11"/>
      <c r="L481" s="11"/>
      <c r="M481" s="11"/>
      <c r="N481" s="11"/>
    </row>
    <row r="482" spans="1:14" ht="15" customHeight="1" x14ac:dyDescent="0.25">
      <c r="A482" s="13">
        <f t="shared" si="11"/>
        <v>630</v>
      </c>
      <c r="B482" s="173">
        <v>145.6</v>
      </c>
      <c r="C482" s="11"/>
      <c r="D482" s="11"/>
      <c r="E482" s="11"/>
      <c r="F482" s="11"/>
      <c r="G482" s="11"/>
      <c r="H482" s="11"/>
      <c r="I482" s="11"/>
      <c r="J482" s="11"/>
      <c r="K482" s="11"/>
      <c r="L482" s="11"/>
      <c r="M482" s="11"/>
      <c r="N482" s="11"/>
    </row>
    <row r="483" spans="1:14" ht="15" customHeight="1" x14ac:dyDescent="0.25">
      <c r="A483" s="13">
        <f t="shared" si="11"/>
        <v>631</v>
      </c>
      <c r="B483" s="173">
        <v>146</v>
      </c>
      <c r="C483" s="11"/>
      <c r="D483" s="11"/>
      <c r="E483" s="11"/>
      <c r="F483" s="11"/>
      <c r="G483" s="11"/>
      <c r="H483" s="11"/>
      <c r="I483" s="11"/>
      <c r="J483" s="11"/>
      <c r="K483" s="11"/>
      <c r="L483" s="11"/>
      <c r="M483" s="11"/>
      <c r="N483" s="11"/>
    </row>
    <row r="484" spans="1:14" ht="15" customHeight="1" x14ac:dyDescent="0.25">
      <c r="A484" s="13">
        <f t="shared" si="11"/>
        <v>632</v>
      </c>
      <c r="B484" s="173">
        <v>146.4</v>
      </c>
      <c r="C484" s="11"/>
      <c r="D484" s="11"/>
      <c r="E484" s="11"/>
      <c r="F484" s="11"/>
      <c r="G484" s="11"/>
      <c r="H484" s="11"/>
      <c r="I484" s="11"/>
      <c r="J484" s="11"/>
      <c r="K484" s="11"/>
      <c r="L484" s="11"/>
      <c r="M484" s="11"/>
      <c r="N484" s="11"/>
    </row>
    <row r="485" spans="1:14" ht="15" customHeight="1" x14ac:dyDescent="0.25">
      <c r="A485" s="13">
        <f t="shared" si="11"/>
        <v>633</v>
      </c>
      <c r="B485" s="173">
        <v>146.80000000000001</v>
      </c>
      <c r="C485" s="11"/>
      <c r="D485" s="11"/>
      <c r="E485" s="11"/>
      <c r="F485" s="11"/>
      <c r="G485" s="11"/>
      <c r="H485" s="11"/>
      <c r="I485" s="11"/>
      <c r="J485" s="11"/>
      <c r="K485" s="11"/>
      <c r="L485" s="11"/>
      <c r="M485" s="11"/>
      <c r="N485" s="11"/>
    </row>
    <row r="486" spans="1:14" ht="15" customHeight="1" x14ac:dyDescent="0.25">
      <c r="A486" s="13">
        <f t="shared" si="11"/>
        <v>634</v>
      </c>
      <c r="B486" s="173">
        <v>147.19999999999999</v>
      </c>
      <c r="C486" s="11"/>
      <c r="D486" s="11"/>
      <c r="E486" s="11"/>
      <c r="F486" s="11"/>
      <c r="G486" s="11"/>
      <c r="H486" s="11"/>
      <c r="I486" s="11"/>
      <c r="J486" s="11"/>
      <c r="K486" s="11"/>
      <c r="L486" s="11"/>
      <c r="M486" s="11"/>
      <c r="N486" s="11"/>
    </row>
    <row r="487" spans="1:14" ht="15" customHeight="1" x14ac:dyDescent="0.25">
      <c r="A487" s="13">
        <f t="shared" si="11"/>
        <v>635</v>
      </c>
      <c r="B487" s="173">
        <v>147.6</v>
      </c>
      <c r="C487" s="11"/>
      <c r="D487" s="11"/>
      <c r="E487" s="11"/>
      <c r="F487" s="11"/>
      <c r="G487" s="11"/>
      <c r="H487" s="11"/>
      <c r="I487" s="11"/>
      <c r="J487" s="11"/>
      <c r="K487" s="11"/>
      <c r="L487" s="11"/>
      <c r="M487" s="11"/>
      <c r="N487" s="11"/>
    </row>
    <row r="488" spans="1:14" ht="15" customHeight="1" x14ac:dyDescent="0.25">
      <c r="A488" s="13">
        <f t="shared" si="11"/>
        <v>636</v>
      </c>
      <c r="B488" s="173">
        <v>148</v>
      </c>
      <c r="C488" s="11"/>
      <c r="D488" s="11"/>
      <c r="E488" s="11"/>
      <c r="F488" s="11"/>
      <c r="G488" s="11"/>
      <c r="H488" s="11"/>
      <c r="I488" s="11"/>
      <c r="J488" s="11"/>
      <c r="K488" s="11"/>
      <c r="L488" s="11"/>
      <c r="M488" s="11"/>
      <c r="N488" s="11"/>
    </row>
    <row r="489" spans="1:14" ht="15" customHeight="1" x14ac:dyDescent="0.25">
      <c r="A489" s="13">
        <f t="shared" si="11"/>
        <v>637</v>
      </c>
      <c r="B489" s="173">
        <v>148.4</v>
      </c>
      <c r="C489" s="11"/>
      <c r="D489" s="11"/>
      <c r="E489" s="11"/>
      <c r="F489" s="11"/>
      <c r="G489" s="11"/>
      <c r="H489" s="11"/>
      <c r="I489" s="11"/>
      <c r="J489" s="11"/>
      <c r="K489" s="11"/>
      <c r="L489" s="11"/>
      <c r="M489" s="11"/>
      <c r="N489" s="11"/>
    </row>
    <row r="490" spans="1:14" ht="15" customHeight="1" x14ac:dyDescent="0.25">
      <c r="A490" s="13">
        <f t="shared" si="11"/>
        <v>638</v>
      </c>
      <c r="B490" s="173">
        <v>148.80000000000001</v>
      </c>
      <c r="C490" s="11"/>
      <c r="D490" s="11"/>
      <c r="E490" s="11"/>
      <c r="F490" s="11"/>
      <c r="G490" s="11"/>
      <c r="H490" s="11"/>
      <c r="I490" s="11"/>
      <c r="J490" s="11"/>
      <c r="K490" s="11"/>
      <c r="L490" s="11"/>
      <c r="M490" s="11"/>
      <c r="N490" s="11"/>
    </row>
    <row r="491" spans="1:14" ht="15" customHeight="1" x14ac:dyDescent="0.25">
      <c r="A491" s="13">
        <f t="shared" si="11"/>
        <v>639</v>
      </c>
      <c r="B491" s="173">
        <v>149.19999999999999</v>
      </c>
      <c r="C491" s="11"/>
      <c r="D491" s="11"/>
      <c r="E491" s="11"/>
      <c r="F491" s="11"/>
      <c r="G491" s="11"/>
      <c r="H491" s="11"/>
      <c r="I491" s="11"/>
      <c r="J491" s="11"/>
      <c r="K491" s="11"/>
      <c r="L491" s="11"/>
      <c r="M491" s="11"/>
      <c r="N491" s="11"/>
    </row>
    <row r="492" spans="1:14" ht="15" customHeight="1" x14ac:dyDescent="0.25">
      <c r="A492" s="13">
        <f t="shared" si="11"/>
        <v>640</v>
      </c>
      <c r="B492" s="173">
        <v>149.6</v>
      </c>
      <c r="C492" s="11"/>
      <c r="D492" s="11"/>
      <c r="E492" s="11"/>
      <c r="F492" s="11"/>
      <c r="G492" s="11"/>
      <c r="H492" s="11"/>
      <c r="I492" s="11"/>
      <c r="J492" s="11"/>
      <c r="K492" s="11"/>
      <c r="L492" s="11"/>
      <c r="M492" s="11"/>
      <c r="N492" s="11"/>
    </row>
    <row r="493" spans="1:14" ht="15" customHeight="1" x14ac:dyDescent="0.25">
      <c r="A493" s="13">
        <f t="shared" si="11"/>
        <v>641</v>
      </c>
      <c r="B493" s="173">
        <v>150</v>
      </c>
      <c r="C493" s="11"/>
      <c r="D493" s="11"/>
      <c r="E493" s="11"/>
      <c r="F493" s="11"/>
      <c r="G493" s="11"/>
      <c r="H493" s="11"/>
      <c r="I493" s="11"/>
      <c r="J493" s="11"/>
      <c r="K493" s="11"/>
      <c r="L493" s="11"/>
      <c r="M493" s="11"/>
      <c r="N493" s="11"/>
    </row>
    <row r="494" spans="1:14" ht="15" customHeight="1" x14ac:dyDescent="0.25">
      <c r="A494" s="13">
        <f t="shared" si="11"/>
        <v>642</v>
      </c>
      <c r="B494" s="173">
        <v>150.4</v>
      </c>
      <c r="C494" s="11"/>
      <c r="D494" s="11"/>
      <c r="E494" s="11"/>
      <c r="F494" s="11"/>
      <c r="G494" s="11"/>
      <c r="H494" s="11"/>
      <c r="I494" s="11"/>
      <c r="J494" s="11"/>
      <c r="K494" s="11"/>
      <c r="L494" s="11"/>
      <c r="M494" s="11"/>
      <c r="N494" s="11"/>
    </row>
    <row r="495" spans="1:14" ht="15" customHeight="1" x14ac:dyDescent="0.25">
      <c r="A495" s="13">
        <f t="shared" si="11"/>
        <v>643</v>
      </c>
      <c r="B495" s="173">
        <v>150.80000000000001</v>
      </c>
      <c r="C495" s="11"/>
      <c r="D495" s="11"/>
      <c r="E495" s="11"/>
      <c r="F495" s="11"/>
      <c r="G495" s="11"/>
      <c r="H495" s="11"/>
      <c r="I495" s="11"/>
      <c r="J495" s="11"/>
      <c r="K495" s="11"/>
      <c r="L495" s="11"/>
      <c r="M495" s="11"/>
      <c r="N495" s="11"/>
    </row>
    <row r="496" spans="1:14" ht="15" customHeight="1" x14ac:dyDescent="0.25">
      <c r="A496" s="13">
        <f t="shared" si="11"/>
        <v>644</v>
      </c>
      <c r="B496" s="173">
        <v>151.19999999999999</v>
      </c>
      <c r="C496" s="11"/>
      <c r="D496" s="11"/>
      <c r="E496" s="11"/>
      <c r="F496" s="11"/>
      <c r="G496" s="11"/>
      <c r="H496" s="11"/>
      <c r="I496" s="11"/>
      <c r="J496" s="11"/>
      <c r="K496" s="11"/>
      <c r="L496" s="11"/>
      <c r="M496" s="11"/>
      <c r="N496" s="11"/>
    </row>
    <row r="497" spans="1:14" ht="15" customHeight="1" x14ac:dyDescent="0.25">
      <c r="A497" s="13">
        <f t="shared" si="11"/>
        <v>645</v>
      </c>
      <c r="B497" s="173">
        <v>151.6</v>
      </c>
      <c r="C497" s="11"/>
      <c r="D497" s="11"/>
      <c r="E497" s="11"/>
      <c r="F497" s="11"/>
      <c r="G497" s="11"/>
      <c r="H497" s="11"/>
      <c r="I497" s="11"/>
      <c r="J497" s="11"/>
      <c r="K497" s="11"/>
      <c r="L497" s="11"/>
      <c r="M497" s="11"/>
      <c r="N497" s="11"/>
    </row>
    <row r="498" spans="1:14" ht="15" customHeight="1" x14ac:dyDescent="0.25">
      <c r="A498" s="13">
        <f t="shared" si="11"/>
        <v>646</v>
      </c>
      <c r="B498" s="173">
        <v>152</v>
      </c>
      <c r="C498" s="11"/>
      <c r="D498" s="11"/>
      <c r="E498" s="11"/>
      <c r="F498" s="11"/>
      <c r="G498" s="11"/>
      <c r="H498" s="11"/>
      <c r="I498" s="11"/>
      <c r="J498" s="11"/>
      <c r="K498" s="11"/>
      <c r="L498" s="11"/>
      <c r="M498" s="11"/>
      <c r="N498" s="11"/>
    </row>
    <row r="499" spans="1:14" ht="15" customHeight="1" x14ac:dyDescent="0.25">
      <c r="A499" s="13">
        <f t="shared" si="11"/>
        <v>647</v>
      </c>
      <c r="B499" s="173">
        <v>152.4</v>
      </c>
      <c r="C499" s="11"/>
      <c r="D499" s="11"/>
      <c r="E499" s="11"/>
      <c r="F499" s="11"/>
      <c r="G499" s="11"/>
      <c r="H499" s="11"/>
      <c r="I499" s="11"/>
      <c r="J499" s="11"/>
      <c r="K499" s="11"/>
      <c r="L499" s="11"/>
      <c r="M499" s="11"/>
      <c r="N499" s="11"/>
    </row>
    <row r="500" spans="1:14" ht="15" customHeight="1" x14ac:dyDescent="0.25">
      <c r="A500" s="13">
        <f t="shared" si="11"/>
        <v>648</v>
      </c>
      <c r="B500" s="173">
        <v>152.80000000000001</v>
      </c>
      <c r="C500" s="11"/>
      <c r="D500" s="11"/>
      <c r="E500" s="11"/>
      <c r="F500" s="11"/>
      <c r="G500" s="11"/>
      <c r="H500" s="11"/>
      <c r="I500" s="11"/>
      <c r="J500" s="11"/>
      <c r="K500" s="11"/>
      <c r="L500" s="11"/>
      <c r="M500" s="11"/>
      <c r="N500" s="11"/>
    </row>
    <row r="501" spans="1:14" ht="15" customHeight="1" x14ac:dyDescent="0.25">
      <c r="A501" s="13">
        <f t="shared" si="11"/>
        <v>649</v>
      </c>
      <c r="B501" s="173">
        <v>153.19999999999999</v>
      </c>
      <c r="C501" s="11"/>
      <c r="D501" s="11"/>
      <c r="E501" s="11"/>
      <c r="F501" s="11"/>
      <c r="G501" s="11"/>
      <c r="H501" s="11"/>
      <c r="I501" s="11"/>
      <c r="J501" s="11"/>
      <c r="K501" s="11"/>
      <c r="L501" s="11"/>
      <c r="M501" s="11"/>
      <c r="N501" s="11"/>
    </row>
    <row r="502" spans="1:14" ht="15" customHeight="1" x14ac:dyDescent="0.25">
      <c r="A502" s="13">
        <f t="shared" si="11"/>
        <v>650</v>
      </c>
      <c r="B502" s="173">
        <v>153.6</v>
      </c>
      <c r="C502" s="11"/>
      <c r="D502" s="11"/>
      <c r="E502" s="11"/>
      <c r="F502" s="11"/>
      <c r="G502" s="11"/>
      <c r="H502" s="11"/>
      <c r="I502" s="11"/>
      <c r="J502" s="11"/>
      <c r="K502" s="11"/>
      <c r="L502" s="11"/>
      <c r="M502" s="11"/>
      <c r="N502" s="11"/>
    </row>
    <row r="503" spans="1:14" ht="15" customHeight="1" x14ac:dyDescent="0.25">
      <c r="A503" s="13">
        <f t="shared" ref="A503:A556" si="12">A502+1</f>
        <v>651</v>
      </c>
      <c r="B503" s="173">
        <v>154</v>
      </c>
      <c r="C503" s="11"/>
      <c r="D503" s="11"/>
      <c r="E503" s="11"/>
      <c r="F503" s="11"/>
      <c r="G503" s="11"/>
      <c r="H503" s="11"/>
      <c r="I503" s="11"/>
      <c r="J503" s="11"/>
      <c r="K503" s="11"/>
      <c r="L503" s="11"/>
      <c r="M503" s="11"/>
      <c r="N503" s="11"/>
    </row>
    <row r="504" spans="1:14" ht="15" customHeight="1" x14ac:dyDescent="0.25">
      <c r="A504" s="13">
        <f t="shared" si="12"/>
        <v>652</v>
      </c>
      <c r="B504" s="173">
        <v>154.4</v>
      </c>
      <c r="C504" s="11"/>
      <c r="D504" s="11"/>
      <c r="E504" s="11"/>
      <c r="F504" s="11"/>
      <c r="G504" s="11"/>
      <c r="H504" s="11"/>
      <c r="I504" s="11"/>
      <c r="J504" s="11"/>
      <c r="K504" s="11"/>
      <c r="L504" s="11"/>
      <c r="M504" s="11"/>
      <c r="N504" s="11"/>
    </row>
    <row r="505" spans="1:14" ht="15" customHeight="1" x14ac:dyDescent="0.25">
      <c r="A505" s="13">
        <f t="shared" si="12"/>
        <v>653</v>
      </c>
      <c r="B505" s="173">
        <v>154.80000000000001</v>
      </c>
      <c r="C505" s="11"/>
      <c r="D505" s="11"/>
      <c r="E505" s="11"/>
      <c r="F505" s="11"/>
      <c r="G505" s="11"/>
      <c r="H505" s="11"/>
      <c r="I505" s="11"/>
      <c r="J505" s="11"/>
      <c r="K505" s="11"/>
      <c r="L505" s="11"/>
      <c r="M505" s="11"/>
      <c r="N505" s="11"/>
    </row>
    <row r="506" spans="1:14" ht="15" customHeight="1" x14ac:dyDescent="0.25">
      <c r="A506" s="13">
        <f t="shared" si="12"/>
        <v>654</v>
      </c>
      <c r="B506" s="173">
        <v>155.19999999999999</v>
      </c>
      <c r="C506" s="11"/>
      <c r="D506" s="11"/>
      <c r="E506" s="11"/>
      <c r="F506" s="11"/>
      <c r="G506" s="11"/>
      <c r="H506" s="11"/>
      <c r="I506" s="11"/>
      <c r="J506" s="11"/>
      <c r="K506" s="11"/>
      <c r="L506" s="11"/>
      <c r="M506" s="11"/>
      <c r="N506" s="11"/>
    </row>
    <row r="507" spans="1:14" ht="15" customHeight="1" x14ac:dyDescent="0.25">
      <c r="A507" s="13">
        <f t="shared" si="12"/>
        <v>655</v>
      </c>
      <c r="B507" s="173">
        <v>155.6</v>
      </c>
      <c r="C507" s="11"/>
      <c r="D507" s="11"/>
      <c r="E507" s="11"/>
      <c r="F507" s="11"/>
      <c r="G507" s="11"/>
      <c r="H507" s="11"/>
      <c r="I507" s="11"/>
      <c r="J507" s="11"/>
      <c r="K507" s="11"/>
      <c r="L507" s="11"/>
      <c r="M507" s="11"/>
      <c r="N507" s="11"/>
    </row>
    <row r="508" spans="1:14" ht="15" customHeight="1" x14ac:dyDescent="0.25">
      <c r="A508" s="13">
        <f t="shared" si="12"/>
        <v>656</v>
      </c>
      <c r="B508" s="173">
        <v>156</v>
      </c>
      <c r="C508" s="11"/>
      <c r="D508" s="11"/>
      <c r="E508" s="11"/>
      <c r="F508" s="11"/>
      <c r="G508" s="11"/>
      <c r="H508" s="11"/>
      <c r="I508" s="11"/>
      <c r="J508" s="11"/>
      <c r="K508" s="11"/>
      <c r="L508" s="11"/>
      <c r="M508" s="11"/>
      <c r="N508" s="11"/>
    </row>
    <row r="509" spans="1:14" ht="15" customHeight="1" x14ac:dyDescent="0.25">
      <c r="A509" s="13">
        <f t="shared" si="12"/>
        <v>657</v>
      </c>
      <c r="B509" s="173">
        <v>156.4</v>
      </c>
      <c r="C509" s="11"/>
      <c r="D509" s="11"/>
      <c r="E509" s="11"/>
      <c r="F509" s="11"/>
      <c r="G509" s="11"/>
      <c r="H509" s="11"/>
      <c r="I509" s="11"/>
      <c r="J509" s="11"/>
      <c r="K509" s="11"/>
      <c r="L509" s="11"/>
      <c r="M509" s="11"/>
      <c r="N509" s="11"/>
    </row>
    <row r="510" spans="1:14" ht="15" customHeight="1" x14ac:dyDescent="0.25">
      <c r="A510" s="13">
        <f t="shared" si="12"/>
        <v>658</v>
      </c>
      <c r="B510" s="173">
        <v>156.80000000000001</v>
      </c>
      <c r="C510" s="11"/>
      <c r="D510" s="11"/>
      <c r="E510" s="11"/>
      <c r="F510" s="11"/>
      <c r="G510" s="11"/>
      <c r="H510" s="11"/>
      <c r="I510" s="11"/>
      <c r="J510" s="11"/>
      <c r="K510" s="11"/>
      <c r="L510" s="11"/>
      <c r="M510" s="11"/>
      <c r="N510" s="11"/>
    </row>
    <row r="511" spans="1:14" ht="15" customHeight="1" x14ac:dyDescent="0.25">
      <c r="A511" s="13">
        <f t="shared" si="12"/>
        <v>659</v>
      </c>
      <c r="B511" s="173">
        <v>157.19999999999999</v>
      </c>
      <c r="C511" s="11"/>
      <c r="D511" s="11"/>
      <c r="E511" s="11"/>
      <c r="F511" s="11"/>
      <c r="G511" s="11"/>
      <c r="H511" s="11"/>
      <c r="I511" s="11"/>
      <c r="J511" s="11"/>
      <c r="K511" s="11"/>
      <c r="L511" s="11"/>
      <c r="M511" s="11"/>
      <c r="N511" s="11"/>
    </row>
    <row r="512" spans="1:14" ht="15" customHeight="1" x14ac:dyDescent="0.25">
      <c r="A512" s="13">
        <f t="shared" si="12"/>
        <v>660</v>
      </c>
      <c r="B512" s="173">
        <v>157.6</v>
      </c>
      <c r="C512" s="11"/>
      <c r="D512" s="11"/>
      <c r="E512" s="11"/>
      <c r="F512" s="11"/>
      <c r="G512" s="11"/>
      <c r="H512" s="11"/>
      <c r="I512" s="11"/>
      <c r="J512" s="11"/>
      <c r="K512" s="11"/>
      <c r="L512" s="11"/>
      <c r="M512" s="11"/>
      <c r="N512" s="11"/>
    </row>
    <row r="513" spans="1:14" ht="15" customHeight="1" x14ac:dyDescent="0.25">
      <c r="A513" s="13">
        <f t="shared" si="12"/>
        <v>661</v>
      </c>
      <c r="B513" s="173">
        <v>158</v>
      </c>
      <c r="C513" s="11"/>
      <c r="D513" s="11"/>
      <c r="E513" s="11"/>
      <c r="F513" s="11"/>
      <c r="G513" s="11"/>
      <c r="H513" s="11"/>
      <c r="I513" s="11"/>
      <c r="J513" s="11"/>
      <c r="K513" s="11"/>
      <c r="L513" s="11"/>
      <c r="M513" s="11"/>
      <c r="N513" s="11"/>
    </row>
    <row r="514" spans="1:14" ht="15" customHeight="1" x14ac:dyDescent="0.25">
      <c r="A514" s="13">
        <f t="shared" si="12"/>
        <v>662</v>
      </c>
      <c r="B514" s="173">
        <v>158.4</v>
      </c>
      <c r="C514" s="11"/>
      <c r="D514" s="11"/>
      <c r="E514" s="11"/>
      <c r="F514" s="11"/>
      <c r="G514" s="11"/>
      <c r="H514" s="11"/>
      <c r="I514" s="11"/>
      <c r="J514" s="11"/>
      <c r="K514" s="11"/>
      <c r="L514" s="11"/>
      <c r="M514" s="11"/>
      <c r="N514" s="11"/>
    </row>
    <row r="515" spans="1:14" ht="15" customHeight="1" x14ac:dyDescent="0.25">
      <c r="A515" s="13">
        <f t="shared" si="12"/>
        <v>663</v>
      </c>
      <c r="B515" s="173">
        <v>158.80000000000001</v>
      </c>
      <c r="C515" s="11"/>
      <c r="D515" s="11"/>
      <c r="E515" s="11"/>
      <c r="F515" s="11"/>
      <c r="G515" s="11"/>
      <c r="H515" s="11"/>
      <c r="I515" s="11"/>
      <c r="J515" s="11"/>
      <c r="K515" s="11"/>
      <c r="L515" s="11"/>
      <c r="M515" s="11"/>
      <c r="N515" s="11"/>
    </row>
    <row r="516" spans="1:14" ht="15" customHeight="1" x14ac:dyDescent="0.25">
      <c r="A516" s="13">
        <f t="shared" si="12"/>
        <v>664</v>
      </c>
      <c r="B516" s="173">
        <v>159.19999999999999</v>
      </c>
      <c r="C516" s="11"/>
      <c r="D516" s="11"/>
      <c r="E516" s="11"/>
      <c r="F516" s="11"/>
      <c r="G516" s="11"/>
      <c r="H516" s="11"/>
      <c r="I516" s="11"/>
      <c r="J516" s="11"/>
      <c r="K516" s="11"/>
      <c r="L516" s="11"/>
      <c r="M516" s="11"/>
      <c r="N516" s="11"/>
    </row>
    <row r="517" spans="1:14" ht="15" customHeight="1" x14ac:dyDescent="0.25">
      <c r="A517" s="13">
        <f t="shared" si="12"/>
        <v>665</v>
      </c>
      <c r="B517" s="173">
        <v>159.6</v>
      </c>
      <c r="C517" s="11"/>
      <c r="D517" s="11"/>
      <c r="E517" s="11"/>
      <c r="F517" s="11"/>
      <c r="G517" s="11"/>
      <c r="H517" s="11"/>
      <c r="I517" s="11"/>
      <c r="J517" s="11"/>
      <c r="K517" s="11"/>
      <c r="L517" s="11"/>
      <c r="M517" s="11"/>
      <c r="N517" s="11"/>
    </row>
    <row r="518" spans="1:14" ht="15" customHeight="1" x14ac:dyDescent="0.25">
      <c r="A518" s="13">
        <f t="shared" si="12"/>
        <v>666</v>
      </c>
      <c r="B518" s="173">
        <v>160</v>
      </c>
      <c r="C518" s="11"/>
      <c r="D518" s="11"/>
      <c r="E518" s="11"/>
      <c r="F518" s="11"/>
      <c r="G518" s="11"/>
      <c r="H518" s="11"/>
      <c r="I518" s="11"/>
      <c r="J518" s="11"/>
      <c r="K518" s="11"/>
      <c r="L518" s="11"/>
      <c r="M518" s="11"/>
      <c r="N518" s="11"/>
    </row>
    <row r="519" spans="1:14" ht="15" customHeight="1" x14ac:dyDescent="0.25">
      <c r="A519" s="13">
        <f t="shared" si="12"/>
        <v>667</v>
      </c>
      <c r="B519" s="173">
        <v>160.4</v>
      </c>
      <c r="C519" s="11"/>
      <c r="D519" s="11"/>
      <c r="E519" s="11"/>
      <c r="F519" s="11"/>
      <c r="G519" s="11"/>
      <c r="H519" s="11"/>
      <c r="I519" s="11"/>
      <c r="J519" s="11"/>
      <c r="K519" s="11"/>
      <c r="L519" s="11"/>
      <c r="M519" s="11"/>
      <c r="N519" s="11"/>
    </row>
    <row r="520" spans="1:14" ht="15" customHeight="1" x14ac:dyDescent="0.25">
      <c r="A520" s="13">
        <f t="shared" si="12"/>
        <v>668</v>
      </c>
      <c r="B520" s="173">
        <v>160.80000000000001</v>
      </c>
      <c r="C520" s="11"/>
      <c r="D520" s="11"/>
      <c r="E520" s="11"/>
      <c r="F520" s="11"/>
      <c r="G520" s="11"/>
      <c r="H520" s="11"/>
      <c r="I520" s="11"/>
      <c r="J520" s="11"/>
      <c r="K520" s="11"/>
      <c r="L520" s="11"/>
      <c r="M520" s="11"/>
      <c r="N520" s="11"/>
    </row>
    <row r="521" spans="1:14" ht="15" customHeight="1" x14ac:dyDescent="0.25">
      <c r="A521" s="13">
        <f t="shared" si="12"/>
        <v>669</v>
      </c>
      <c r="B521" s="173">
        <v>161.19999999999999</v>
      </c>
      <c r="C521" s="11"/>
      <c r="D521" s="11"/>
      <c r="E521" s="11"/>
      <c r="F521" s="11"/>
      <c r="G521" s="11"/>
      <c r="H521" s="11"/>
      <c r="I521" s="11"/>
      <c r="J521" s="11"/>
      <c r="K521" s="11"/>
      <c r="L521" s="11"/>
      <c r="M521" s="11"/>
      <c r="N521" s="11"/>
    </row>
    <row r="522" spans="1:14" ht="15" customHeight="1" x14ac:dyDescent="0.25">
      <c r="A522" s="13">
        <f t="shared" si="12"/>
        <v>670</v>
      </c>
      <c r="B522" s="173">
        <v>161.6</v>
      </c>
      <c r="C522" s="11"/>
      <c r="D522" s="11"/>
      <c r="E522" s="11"/>
      <c r="F522" s="11"/>
      <c r="G522" s="11"/>
      <c r="H522" s="11"/>
      <c r="I522" s="11"/>
      <c r="J522" s="11"/>
      <c r="K522" s="11"/>
      <c r="L522" s="11"/>
      <c r="M522" s="11"/>
      <c r="N522" s="11"/>
    </row>
    <row r="523" spans="1:14" ht="15" customHeight="1" x14ac:dyDescent="0.25">
      <c r="A523" s="13">
        <f t="shared" si="12"/>
        <v>671</v>
      </c>
      <c r="B523" s="173">
        <v>162</v>
      </c>
      <c r="C523" s="11"/>
      <c r="D523" s="11"/>
      <c r="E523" s="11"/>
      <c r="F523" s="11"/>
      <c r="G523" s="11"/>
      <c r="H523" s="11"/>
      <c r="I523" s="11"/>
      <c r="J523" s="11"/>
      <c r="K523" s="11"/>
      <c r="L523" s="11"/>
      <c r="M523" s="11"/>
      <c r="N523" s="11"/>
    </row>
    <row r="524" spans="1:14" ht="15" customHeight="1" x14ac:dyDescent="0.25">
      <c r="A524" s="13">
        <f t="shared" si="12"/>
        <v>672</v>
      </c>
      <c r="B524" s="173">
        <v>162.4</v>
      </c>
      <c r="C524" s="11"/>
      <c r="D524" s="11"/>
      <c r="E524" s="11"/>
      <c r="F524" s="11"/>
      <c r="G524" s="11"/>
      <c r="H524" s="11"/>
      <c r="I524" s="11"/>
      <c r="J524" s="11"/>
      <c r="K524" s="11"/>
      <c r="L524" s="11"/>
      <c r="M524" s="11"/>
      <c r="N524" s="11"/>
    </row>
    <row r="525" spans="1:14" ht="15" customHeight="1" x14ac:dyDescent="0.25">
      <c r="A525" s="13">
        <f t="shared" si="12"/>
        <v>673</v>
      </c>
      <c r="B525" s="173">
        <v>162.80000000000001</v>
      </c>
      <c r="C525" s="11"/>
      <c r="D525" s="11"/>
      <c r="E525" s="11"/>
      <c r="F525" s="11"/>
      <c r="G525" s="11"/>
      <c r="H525" s="11"/>
      <c r="I525" s="11"/>
      <c r="J525" s="11"/>
      <c r="K525" s="11"/>
      <c r="L525" s="11"/>
      <c r="M525" s="11"/>
      <c r="N525" s="11"/>
    </row>
    <row r="526" spans="1:14" ht="15" customHeight="1" x14ac:dyDescent="0.25">
      <c r="A526" s="13">
        <f t="shared" si="12"/>
        <v>674</v>
      </c>
      <c r="B526" s="173">
        <v>163.19999999999999</v>
      </c>
      <c r="C526" s="11"/>
      <c r="D526" s="11"/>
      <c r="E526" s="11"/>
      <c r="F526" s="11"/>
      <c r="G526" s="11"/>
      <c r="H526" s="11"/>
      <c r="I526" s="11"/>
      <c r="J526" s="11"/>
      <c r="K526" s="11"/>
      <c r="L526" s="11"/>
      <c r="M526" s="11"/>
      <c r="N526" s="11"/>
    </row>
    <row r="527" spans="1:14" ht="15" customHeight="1" x14ac:dyDescent="0.25">
      <c r="A527" s="13">
        <f t="shared" si="12"/>
        <v>675</v>
      </c>
      <c r="B527" s="173">
        <v>163.6</v>
      </c>
      <c r="C527" s="11"/>
      <c r="D527" s="11"/>
      <c r="E527" s="11"/>
      <c r="F527" s="11"/>
      <c r="G527" s="11"/>
      <c r="H527" s="11"/>
      <c r="I527" s="11"/>
      <c r="J527" s="11"/>
      <c r="K527" s="11"/>
      <c r="L527" s="11"/>
      <c r="M527" s="11"/>
      <c r="N527" s="11"/>
    </row>
    <row r="528" spans="1:14" ht="15" customHeight="1" x14ac:dyDescent="0.25">
      <c r="A528" s="13">
        <f t="shared" si="12"/>
        <v>676</v>
      </c>
      <c r="B528" s="173">
        <v>164</v>
      </c>
      <c r="C528" s="11"/>
      <c r="D528" s="11"/>
      <c r="E528" s="11"/>
      <c r="F528" s="11"/>
      <c r="G528" s="11"/>
      <c r="H528" s="11"/>
      <c r="I528" s="11"/>
      <c r="J528" s="11"/>
      <c r="K528" s="11"/>
      <c r="L528" s="11"/>
      <c r="M528" s="11"/>
      <c r="N528" s="11"/>
    </row>
    <row r="529" spans="1:14" ht="15" customHeight="1" x14ac:dyDescent="0.25">
      <c r="A529" s="13">
        <f t="shared" si="12"/>
        <v>677</v>
      </c>
      <c r="B529" s="173">
        <v>164.4</v>
      </c>
      <c r="C529" s="11"/>
      <c r="D529" s="11"/>
      <c r="E529" s="11"/>
      <c r="F529" s="11"/>
      <c r="G529" s="11"/>
      <c r="H529" s="11"/>
      <c r="I529" s="11"/>
      <c r="J529" s="11"/>
      <c r="K529" s="11"/>
      <c r="L529" s="11"/>
      <c r="M529" s="11"/>
      <c r="N529" s="11"/>
    </row>
    <row r="530" spans="1:14" ht="15" customHeight="1" x14ac:dyDescent="0.25">
      <c r="A530" s="13">
        <f t="shared" si="12"/>
        <v>678</v>
      </c>
      <c r="B530" s="173">
        <v>164.8</v>
      </c>
      <c r="C530" s="11"/>
      <c r="D530" s="11"/>
      <c r="E530" s="11"/>
      <c r="F530" s="11"/>
      <c r="G530" s="11"/>
      <c r="H530" s="11"/>
      <c r="I530" s="11"/>
      <c r="J530" s="11"/>
      <c r="K530" s="11"/>
      <c r="L530" s="11"/>
      <c r="M530" s="11"/>
      <c r="N530" s="11"/>
    </row>
    <row r="531" spans="1:14" ht="15" customHeight="1" x14ac:dyDescent="0.25">
      <c r="A531" s="13">
        <f t="shared" si="12"/>
        <v>679</v>
      </c>
      <c r="B531" s="173">
        <v>165.2</v>
      </c>
      <c r="C531" s="11"/>
      <c r="D531" s="11"/>
      <c r="E531" s="11"/>
      <c r="F531" s="11"/>
      <c r="G531" s="11"/>
      <c r="H531" s="11"/>
      <c r="I531" s="11"/>
      <c r="J531" s="11"/>
      <c r="K531" s="11"/>
      <c r="L531" s="11"/>
      <c r="M531" s="11"/>
      <c r="N531" s="11"/>
    </row>
    <row r="532" spans="1:14" ht="15" customHeight="1" x14ac:dyDescent="0.25">
      <c r="A532" s="13">
        <f t="shared" si="12"/>
        <v>680</v>
      </c>
      <c r="B532" s="173">
        <v>165.6</v>
      </c>
      <c r="C532" s="11"/>
      <c r="D532" s="11"/>
      <c r="E532" s="11"/>
      <c r="F532" s="11"/>
      <c r="G532" s="11"/>
      <c r="H532" s="11"/>
      <c r="I532" s="11"/>
      <c r="J532" s="11"/>
      <c r="K532" s="11"/>
      <c r="L532" s="11"/>
      <c r="M532" s="11"/>
      <c r="N532" s="11"/>
    </row>
    <row r="533" spans="1:14" ht="15" customHeight="1" x14ac:dyDescent="0.25">
      <c r="A533" s="13">
        <f t="shared" si="12"/>
        <v>681</v>
      </c>
      <c r="B533" s="173">
        <v>166</v>
      </c>
      <c r="C533" s="11"/>
      <c r="D533" s="11"/>
      <c r="E533" s="11"/>
      <c r="F533" s="11"/>
      <c r="G533" s="11"/>
      <c r="H533" s="11"/>
      <c r="I533" s="11"/>
      <c r="J533" s="11"/>
      <c r="K533" s="11"/>
      <c r="L533" s="11"/>
      <c r="M533" s="11"/>
      <c r="N533" s="11"/>
    </row>
    <row r="534" spans="1:14" ht="15" customHeight="1" x14ac:dyDescent="0.25">
      <c r="A534" s="13">
        <f t="shared" si="12"/>
        <v>682</v>
      </c>
      <c r="B534" s="173">
        <v>166.4</v>
      </c>
      <c r="C534" s="11"/>
      <c r="D534" s="11"/>
      <c r="E534" s="11"/>
      <c r="F534" s="11"/>
      <c r="G534" s="11"/>
      <c r="H534" s="11"/>
      <c r="I534" s="11"/>
      <c r="J534" s="11"/>
      <c r="K534" s="11"/>
      <c r="L534" s="11"/>
      <c r="M534" s="11"/>
      <c r="N534" s="11"/>
    </row>
    <row r="535" spans="1:14" ht="15" customHeight="1" x14ac:dyDescent="0.25">
      <c r="A535" s="13">
        <f t="shared" si="12"/>
        <v>683</v>
      </c>
      <c r="B535" s="173">
        <v>166.8</v>
      </c>
      <c r="C535" s="11"/>
      <c r="D535" s="11"/>
      <c r="E535" s="11"/>
      <c r="F535" s="11"/>
      <c r="G535" s="11"/>
      <c r="H535" s="11"/>
      <c r="I535" s="11"/>
      <c r="J535" s="11"/>
      <c r="K535" s="11"/>
      <c r="L535" s="11"/>
      <c r="M535" s="11"/>
      <c r="N535" s="11"/>
    </row>
    <row r="536" spans="1:14" ht="15" customHeight="1" x14ac:dyDescent="0.25">
      <c r="A536" s="13">
        <f t="shared" si="12"/>
        <v>684</v>
      </c>
      <c r="B536" s="173">
        <v>167.2</v>
      </c>
      <c r="C536" s="11"/>
      <c r="D536" s="11"/>
      <c r="E536" s="11"/>
      <c r="F536" s="11"/>
      <c r="G536" s="11"/>
      <c r="H536" s="11"/>
      <c r="I536" s="11"/>
      <c r="J536" s="11"/>
      <c r="K536" s="11"/>
      <c r="L536" s="11"/>
      <c r="M536" s="11"/>
      <c r="N536" s="11"/>
    </row>
    <row r="537" spans="1:14" ht="15" customHeight="1" x14ac:dyDescent="0.25">
      <c r="A537" s="13">
        <f t="shared" si="12"/>
        <v>685</v>
      </c>
      <c r="B537" s="173">
        <v>167.6</v>
      </c>
      <c r="C537" s="11"/>
      <c r="D537" s="11"/>
      <c r="E537" s="11"/>
      <c r="F537" s="11"/>
      <c r="G537" s="11"/>
      <c r="H537" s="11"/>
      <c r="I537" s="11"/>
      <c r="J537" s="11"/>
      <c r="K537" s="11"/>
      <c r="L537" s="11"/>
      <c r="M537" s="11"/>
      <c r="N537" s="11"/>
    </row>
    <row r="538" spans="1:14" ht="15" customHeight="1" x14ac:dyDescent="0.25">
      <c r="A538" s="13">
        <f t="shared" si="12"/>
        <v>686</v>
      </c>
      <c r="B538" s="173">
        <v>168</v>
      </c>
      <c r="C538" s="11"/>
      <c r="D538" s="11"/>
      <c r="E538" s="11"/>
      <c r="F538" s="11"/>
      <c r="G538" s="11"/>
      <c r="H538" s="11"/>
      <c r="I538" s="11"/>
      <c r="J538" s="11"/>
      <c r="K538" s="11"/>
      <c r="L538" s="11"/>
      <c r="M538" s="11"/>
      <c r="N538" s="11"/>
    </row>
    <row r="539" spans="1:14" ht="15" customHeight="1" x14ac:dyDescent="0.25">
      <c r="A539" s="13">
        <f t="shared" si="12"/>
        <v>687</v>
      </c>
      <c r="B539" s="173">
        <v>168.4</v>
      </c>
      <c r="C539" s="11"/>
      <c r="D539" s="11"/>
      <c r="E539" s="11"/>
      <c r="F539" s="11"/>
      <c r="G539" s="11"/>
      <c r="H539" s="11"/>
      <c r="I539" s="11"/>
      <c r="J539" s="11"/>
      <c r="K539" s="11"/>
      <c r="L539" s="11"/>
      <c r="M539" s="11"/>
      <c r="N539" s="11"/>
    </row>
    <row r="540" spans="1:14" ht="15" customHeight="1" x14ac:dyDescent="0.25">
      <c r="A540" s="13">
        <f t="shared" si="12"/>
        <v>688</v>
      </c>
      <c r="B540" s="173">
        <v>168.8</v>
      </c>
      <c r="C540" s="11"/>
      <c r="D540" s="11"/>
      <c r="E540" s="11"/>
      <c r="F540" s="11"/>
      <c r="G540" s="11"/>
      <c r="H540" s="11"/>
      <c r="I540" s="11"/>
      <c r="J540" s="11"/>
      <c r="K540" s="11"/>
      <c r="L540" s="11"/>
      <c r="M540" s="11"/>
      <c r="N540" s="11"/>
    </row>
    <row r="541" spans="1:14" ht="15" customHeight="1" x14ac:dyDescent="0.25">
      <c r="A541" s="13">
        <f t="shared" si="12"/>
        <v>689</v>
      </c>
      <c r="B541" s="173">
        <v>169.2</v>
      </c>
      <c r="C541" s="11"/>
      <c r="D541" s="11"/>
      <c r="E541" s="11"/>
      <c r="F541" s="11"/>
      <c r="G541" s="11"/>
      <c r="H541" s="11"/>
      <c r="I541" s="11"/>
      <c r="J541" s="11"/>
      <c r="K541" s="11"/>
      <c r="L541" s="11"/>
      <c r="M541" s="11"/>
      <c r="N541" s="11"/>
    </row>
    <row r="542" spans="1:14" ht="15" customHeight="1" x14ac:dyDescent="0.25">
      <c r="A542" s="13">
        <f t="shared" si="12"/>
        <v>690</v>
      </c>
      <c r="B542" s="173">
        <v>169.6</v>
      </c>
      <c r="C542" s="11"/>
      <c r="D542" s="11"/>
      <c r="E542" s="11"/>
      <c r="F542" s="11"/>
      <c r="G542" s="11"/>
      <c r="H542" s="11"/>
      <c r="I542" s="11"/>
      <c r="J542" s="11"/>
      <c r="K542" s="11"/>
      <c r="L542" s="11"/>
      <c r="M542" s="11"/>
      <c r="N542" s="11"/>
    </row>
    <row r="543" spans="1:14" ht="15" customHeight="1" x14ac:dyDescent="0.25">
      <c r="A543" s="13">
        <f t="shared" si="12"/>
        <v>691</v>
      </c>
      <c r="B543" s="173">
        <v>170</v>
      </c>
      <c r="C543" s="11"/>
      <c r="D543" s="11"/>
      <c r="E543" s="11"/>
      <c r="F543" s="11"/>
      <c r="G543" s="11"/>
      <c r="H543" s="11"/>
      <c r="I543" s="11"/>
      <c r="J543" s="11"/>
      <c r="K543" s="11"/>
      <c r="L543" s="11"/>
      <c r="M543" s="11"/>
      <c r="N543" s="11"/>
    </row>
    <row r="544" spans="1:14" ht="15" customHeight="1" x14ac:dyDescent="0.25">
      <c r="A544" s="13">
        <f t="shared" si="12"/>
        <v>692</v>
      </c>
      <c r="B544" s="173">
        <v>170.4</v>
      </c>
      <c r="C544" s="11"/>
      <c r="D544" s="11"/>
      <c r="E544" s="11"/>
      <c r="F544" s="11"/>
      <c r="G544" s="11"/>
      <c r="H544" s="11"/>
      <c r="I544" s="11"/>
      <c r="J544" s="11"/>
      <c r="K544" s="11"/>
      <c r="L544" s="11"/>
      <c r="M544" s="11"/>
      <c r="N544" s="11"/>
    </row>
    <row r="545" spans="1:14" ht="15" customHeight="1" x14ac:dyDescent="0.25">
      <c r="A545" s="13">
        <f t="shared" si="12"/>
        <v>693</v>
      </c>
      <c r="B545" s="173">
        <v>170.8</v>
      </c>
      <c r="C545" s="11"/>
      <c r="D545" s="11"/>
      <c r="E545" s="11"/>
      <c r="F545" s="11"/>
      <c r="G545" s="11"/>
      <c r="H545" s="11"/>
      <c r="I545" s="11"/>
      <c r="J545" s="11"/>
      <c r="K545" s="11"/>
      <c r="L545" s="11"/>
      <c r="M545" s="11"/>
      <c r="N545" s="11"/>
    </row>
    <row r="546" spans="1:14" ht="15" customHeight="1" x14ac:dyDescent="0.25">
      <c r="A546" s="13">
        <f t="shared" si="12"/>
        <v>694</v>
      </c>
      <c r="B546" s="173">
        <v>171.2</v>
      </c>
      <c r="C546" s="11"/>
      <c r="D546" s="11"/>
      <c r="E546" s="11"/>
      <c r="F546" s="11"/>
      <c r="G546" s="11"/>
      <c r="H546" s="11"/>
      <c r="I546" s="11"/>
      <c r="J546" s="11"/>
      <c r="K546" s="11"/>
      <c r="L546" s="11"/>
      <c r="M546" s="11"/>
      <c r="N546" s="11"/>
    </row>
    <row r="547" spans="1:14" ht="15" customHeight="1" x14ac:dyDescent="0.25">
      <c r="A547" s="13">
        <f t="shared" si="12"/>
        <v>695</v>
      </c>
      <c r="B547" s="173">
        <v>171.6</v>
      </c>
      <c r="C547" s="11"/>
      <c r="D547" s="11"/>
      <c r="E547" s="11"/>
      <c r="F547" s="11"/>
      <c r="G547" s="11"/>
      <c r="H547" s="11"/>
      <c r="I547" s="11"/>
      <c r="J547" s="11"/>
      <c r="K547" s="11"/>
      <c r="L547" s="11"/>
      <c r="M547" s="11"/>
      <c r="N547" s="11"/>
    </row>
    <row r="548" spans="1:14" ht="15" customHeight="1" x14ac:dyDescent="0.25">
      <c r="A548" s="13">
        <f t="shared" si="12"/>
        <v>696</v>
      </c>
      <c r="B548" s="173">
        <v>172</v>
      </c>
      <c r="C548" s="11"/>
      <c r="D548" s="11"/>
      <c r="E548" s="11"/>
      <c r="F548" s="11"/>
      <c r="G548" s="11"/>
      <c r="H548" s="11"/>
      <c r="I548" s="11"/>
      <c r="J548" s="11"/>
      <c r="K548" s="11"/>
      <c r="L548" s="11"/>
      <c r="M548" s="11"/>
      <c r="N548" s="11"/>
    </row>
    <row r="549" spans="1:14" ht="15" customHeight="1" x14ac:dyDescent="0.25">
      <c r="A549" s="13">
        <f t="shared" si="12"/>
        <v>697</v>
      </c>
      <c r="B549" s="173">
        <v>172.4</v>
      </c>
      <c r="C549" s="11"/>
      <c r="D549" s="11"/>
      <c r="E549" s="11"/>
      <c r="F549" s="11"/>
      <c r="G549" s="11"/>
      <c r="H549" s="11"/>
      <c r="I549" s="11"/>
      <c r="J549" s="11"/>
      <c r="K549" s="11"/>
      <c r="L549" s="11"/>
      <c r="M549" s="11"/>
      <c r="N549" s="11"/>
    </row>
    <row r="550" spans="1:14" ht="15" customHeight="1" x14ac:dyDescent="0.25">
      <c r="A550" s="13">
        <f t="shared" si="12"/>
        <v>698</v>
      </c>
      <c r="B550" s="173">
        <v>172.8</v>
      </c>
      <c r="C550" s="11"/>
      <c r="D550" s="11"/>
      <c r="E550" s="11"/>
      <c r="F550" s="11"/>
      <c r="G550" s="11"/>
      <c r="H550" s="11"/>
      <c r="I550" s="11"/>
      <c r="J550" s="11"/>
      <c r="K550" s="11"/>
      <c r="L550" s="11"/>
      <c r="M550" s="11"/>
      <c r="N550" s="11"/>
    </row>
    <row r="551" spans="1:14" ht="15" customHeight="1" x14ac:dyDescent="0.25">
      <c r="A551" s="13">
        <f t="shared" si="12"/>
        <v>699</v>
      </c>
      <c r="B551" s="173">
        <v>173.2</v>
      </c>
      <c r="C551" s="11"/>
      <c r="D551" s="11"/>
      <c r="E551" s="11"/>
      <c r="F551" s="11"/>
      <c r="G551" s="11"/>
      <c r="H551" s="11"/>
      <c r="I551" s="11"/>
      <c r="J551" s="11"/>
      <c r="K551" s="11"/>
      <c r="L551" s="11"/>
      <c r="M551" s="11"/>
      <c r="N551" s="11"/>
    </row>
    <row r="552" spans="1:14" ht="15" customHeight="1" x14ac:dyDescent="0.25">
      <c r="A552" s="13">
        <f t="shared" si="12"/>
        <v>700</v>
      </c>
      <c r="B552" s="173">
        <v>173.6</v>
      </c>
      <c r="C552" s="11"/>
      <c r="D552" s="11"/>
      <c r="E552" s="11"/>
      <c r="F552" s="11"/>
      <c r="G552" s="11"/>
      <c r="H552" s="11"/>
      <c r="I552" s="11"/>
      <c r="J552" s="11"/>
      <c r="K552" s="11"/>
      <c r="L552" s="11"/>
      <c r="M552" s="11"/>
      <c r="N552" s="11"/>
    </row>
    <row r="553" spans="1:14" ht="15" customHeight="1" x14ac:dyDescent="0.25">
      <c r="A553" s="13">
        <f t="shared" si="12"/>
        <v>701</v>
      </c>
      <c r="B553" s="173">
        <v>174</v>
      </c>
      <c r="C553" s="11"/>
      <c r="D553" s="11"/>
      <c r="E553" s="11"/>
      <c r="F553" s="11"/>
      <c r="G553" s="11"/>
      <c r="H553" s="11"/>
      <c r="I553" s="11"/>
      <c r="J553" s="11"/>
      <c r="K553" s="11"/>
      <c r="L553" s="11"/>
      <c r="M553" s="11"/>
      <c r="N553" s="11"/>
    </row>
    <row r="554" spans="1:14" ht="15" customHeight="1" x14ac:dyDescent="0.25">
      <c r="A554" s="13">
        <f t="shared" si="12"/>
        <v>702</v>
      </c>
      <c r="B554" s="173">
        <v>174.4</v>
      </c>
      <c r="C554" s="11"/>
      <c r="D554" s="11"/>
      <c r="E554" s="11"/>
      <c r="F554" s="11"/>
      <c r="G554" s="11"/>
      <c r="H554" s="11"/>
      <c r="I554" s="11"/>
      <c r="J554" s="11"/>
      <c r="K554" s="11"/>
      <c r="L554" s="11"/>
      <c r="M554" s="11"/>
      <c r="N554" s="11"/>
    </row>
    <row r="555" spans="1:14" ht="15" customHeight="1" x14ac:dyDescent="0.25">
      <c r="A555" s="13">
        <f t="shared" si="12"/>
        <v>703</v>
      </c>
      <c r="B555" s="173">
        <v>174.8</v>
      </c>
      <c r="C555" s="11"/>
      <c r="D555" s="11"/>
      <c r="E555" s="11"/>
      <c r="F555" s="11"/>
      <c r="G555" s="11"/>
      <c r="H555" s="11"/>
      <c r="I555" s="11"/>
      <c r="J555" s="11"/>
      <c r="K555" s="11"/>
      <c r="L555" s="11"/>
      <c r="M555" s="11"/>
      <c r="N555" s="11"/>
    </row>
    <row r="556" spans="1:14" ht="15" customHeight="1" x14ac:dyDescent="0.25">
      <c r="A556" s="13">
        <f t="shared" si="12"/>
        <v>704</v>
      </c>
      <c r="B556" s="173">
        <v>175.2</v>
      </c>
      <c r="C556" s="11"/>
      <c r="D556" s="11"/>
      <c r="E556" s="11"/>
      <c r="F556" s="11"/>
      <c r="G556" s="11"/>
      <c r="H556" s="11"/>
      <c r="I556" s="11"/>
      <c r="J556" s="11"/>
      <c r="K556" s="11"/>
      <c r="L556" s="11"/>
      <c r="M556" s="11"/>
      <c r="N556" s="11"/>
    </row>
  </sheetData>
  <pageMargins left="0.7" right="0.7" top="0.75" bottom="0.75" header="0.3" footer="0.3"/>
  <pageSetup orientation="portrait"/>
  <headerFooter>
    <oddFooter>&amp;C&amp;"Helvetica Neue,Regular"&amp;12&amp;K000000&amp;P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6"/>
  <sheetViews>
    <sheetView showGridLines="0" workbookViewId="0"/>
  </sheetViews>
  <sheetFormatPr defaultColWidth="9.140625" defaultRowHeight="15" customHeight="1" x14ac:dyDescent="0.25"/>
  <cols>
    <col min="1" max="2" width="9.42578125" style="183" customWidth="1"/>
    <col min="3" max="3" width="2.7109375" style="183" customWidth="1"/>
    <col min="4" max="5" width="9.42578125" style="183" customWidth="1"/>
    <col min="6" max="6" width="2.7109375" style="183" customWidth="1"/>
    <col min="7" max="8" width="9.42578125" style="183" customWidth="1"/>
    <col min="9" max="9" width="2.7109375" style="183" customWidth="1"/>
    <col min="10" max="11" width="9.42578125" style="183" customWidth="1"/>
    <col min="12" max="256" width="9.140625" style="183" customWidth="1"/>
  </cols>
  <sheetData>
    <row r="1" spans="1:14" ht="21" customHeight="1" x14ac:dyDescent="0.3">
      <c r="A1" s="146" t="s">
        <v>614</v>
      </c>
      <c r="B1" s="11"/>
      <c r="C1" s="11"/>
      <c r="D1" s="11"/>
      <c r="E1" s="11"/>
      <c r="F1" s="151"/>
      <c r="G1" s="169" t="s">
        <v>615</v>
      </c>
      <c r="H1" s="170"/>
      <c r="I1" s="170"/>
      <c r="J1" s="171">
        <f>ROUNDDOWN('XCT (100)'!$G$1,0)</f>
        <v>4</v>
      </c>
      <c r="K1" s="172">
        <f>('XCT (100)'!$G$1-ROUNDDOWN('XCT (100)'!$G$1,0))*100</f>
        <v>42.999999999999972</v>
      </c>
      <c r="L1" s="156"/>
      <c r="M1" s="11"/>
      <c r="N1" s="11"/>
    </row>
    <row r="2" spans="1:14" ht="15" customHeight="1" x14ac:dyDescent="0.25">
      <c r="A2" s="11"/>
      <c r="B2" s="11"/>
      <c r="C2" s="11"/>
      <c r="D2" s="11"/>
      <c r="E2" s="11"/>
      <c r="F2" s="11"/>
      <c r="G2" s="158"/>
      <c r="H2" s="158"/>
      <c r="I2" s="158"/>
      <c r="J2" s="158"/>
      <c r="K2" s="158"/>
      <c r="L2" s="11"/>
      <c r="M2" s="11"/>
      <c r="N2" s="11"/>
    </row>
    <row r="3" spans="1:14" ht="15" customHeight="1" x14ac:dyDescent="0.25">
      <c r="A3" s="13">
        <f t="shared" ref="A3:A34" si="0">A4-1</f>
        <v>168</v>
      </c>
      <c r="B3" s="173">
        <f t="shared" ref="B3:B34" si="1">B4-0.4</f>
        <v>-39.999999999999929</v>
      </c>
      <c r="C3" s="11"/>
      <c r="D3" s="11"/>
      <c r="E3" s="11"/>
      <c r="F3" s="11"/>
      <c r="G3" s="11"/>
      <c r="H3" s="11"/>
      <c r="I3" s="11"/>
      <c r="J3" s="11"/>
      <c r="K3" s="11"/>
      <c r="L3" s="11"/>
      <c r="M3" s="11"/>
      <c r="N3" s="11"/>
    </row>
    <row r="4" spans="1:14" ht="15" customHeight="1" x14ac:dyDescent="0.25">
      <c r="A4" s="13">
        <f t="shared" si="0"/>
        <v>169</v>
      </c>
      <c r="B4" s="173">
        <f t="shared" si="1"/>
        <v>-39.59999999999993</v>
      </c>
      <c r="C4" s="11"/>
      <c r="D4" s="11"/>
      <c r="E4" s="11"/>
      <c r="F4" s="11"/>
      <c r="G4" s="11"/>
      <c r="H4" s="11"/>
      <c r="I4" s="11"/>
      <c r="J4" s="11"/>
      <c r="K4" s="11"/>
      <c r="L4" s="11"/>
      <c r="M4" s="11"/>
      <c r="N4" s="11"/>
    </row>
    <row r="5" spans="1:14" ht="15" customHeight="1" x14ac:dyDescent="0.25">
      <c r="A5" s="13">
        <f t="shared" si="0"/>
        <v>170</v>
      </c>
      <c r="B5" s="173">
        <f t="shared" si="1"/>
        <v>-39.199999999999932</v>
      </c>
      <c r="C5" s="11"/>
      <c r="D5" s="11"/>
      <c r="E5" s="11"/>
      <c r="F5" s="11"/>
      <c r="G5" s="11"/>
      <c r="H5" s="11"/>
      <c r="I5" s="11"/>
      <c r="J5" s="11"/>
      <c r="K5" s="11"/>
      <c r="L5" s="11"/>
      <c r="M5" s="11"/>
      <c r="N5" s="11"/>
    </row>
    <row r="6" spans="1:14" ht="15" customHeight="1" x14ac:dyDescent="0.25">
      <c r="A6" s="13">
        <f t="shared" si="0"/>
        <v>171</v>
      </c>
      <c r="B6" s="173">
        <f t="shared" si="1"/>
        <v>-38.799999999999933</v>
      </c>
      <c r="C6" s="11"/>
      <c r="D6" s="11"/>
      <c r="E6" s="11"/>
      <c r="F6" s="11"/>
      <c r="G6" s="11"/>
      <c r="H6" s="11"/>
      <c r="I6" s="11"/>
      <c r="J6" s="11"/>
      <c r="K6" s="11"/>
      <c r="L6" s="11"/>
      <c r="M6" s="11"/>
      <c r="N6" s="11"/>
    </row>
    <row r="7" spans="1:14" ht="15" customHeight="1" x14ac:dyDescent="0.25">
      <c r="A7" s="13">
        <f t="shared" si="0"/>
        <v>172</v>
      </c>
      <c r="B7" s="173">
        <f t="shared" si="1"/>
        <v>-38.399999999999935</v>
      </c>
      <c r="C7" s="11"/>
      <c r="D7" s="11"/>
      <c r="E7" s="11"/>
      <c r="F7" s="11"/>
      <c r="G7" s="11"/>
      <c r="H7" s="11"/>
      <c r="I7" s="11"/>
      <c r="J7" s="11"/>
      <c r="K7" s="11"/>
      <c r="L7" s="11"/>
      <c r="M7" s="11"/>
      <c r="N7" s="11"/>
    </row>
    <row r="8" spans="1:14" ht="15" customHeight="1" x14ac:dyDescent="0.25">
      <c r="A8" s="13">
        <f t="shared" si="0"/>
        <v>173</v>
      </c>
      <c r="B8" s="173">
        <f t="shared" si="1"/>
        <v>-37.999999999999936</v>
      </c>
      <c r="C8" s="11"/>
      <c r="D8" s="11"/>
      <c r="E8" s="11"/>
      <c r="F8" s="11"/>
      <c r="G8" s="11"/>
      <c r="H8" s="11"/>
      <c r="I8" s="11"/>
      <c r="J8" s="11"/>
      <c r="K8" s="11"/>
      <c r="L8" s="11"/>
      <c r="M8" s="11"/>
      <c r="N8" s="11"/>
    </row>
    <row r="9" spans="1:14" ht="15" customHeight="1" x14ac:dyDescent="0.25">
      <c r="A9" s="13">
        <f t="shared" si="0"/>
        <v>174</v>
      </c>
      <c r="B9" s="173">
        <f t="shared" si="1"/>
        <v>-37.599999999999937</v>
      </c>
      <c r="C9" s="11"/>
      <c r="D9" s="11"/>
      <c r="E9" s="11"/>
      <c r="F9" s="11"/>
      <c r="G9" s="11"/>
      <c r="H9" s="11"/>
      <c r="I9" s="11"/>
      <c r="J9" s="11"/>
      <c r="K9" s="11"/>
      <c r="L9" s="11"/>
      <c r="M9" s="11"/>
      <c r="N9" s="11"/>
    </row>
    <row r="10" spans="1:14" ht="15" customHeight="1" x14ac:dyDescent="0.25">
      <c r="A10" s="13">
        <f t="shared" si="0"/>
        <v>175</v>
      </c>
      <c r="B10" s="173">
        <f t="shared" si="1"/>
        <v>-37.199999999999939</v>
      </c>
      <c r="C10" s="11"/>
      <c r="D10" s="11"/>
      <c r="E10" s="11"/>
      <c r="F10" s="11"/>
      <c r="G10" s="11"/>
      <c r="H10" s="11"/>
      <c r="I10" s="11"/>
      <c r="J10" s="11"/>
      <c r="K10" s="11"/>
      <c r="L10" s="11"/>
      <c r="M10" s="11"/>
      <c r="N10" s="11"/>
    </row>
    <row r="11" spans="1:14" ht="15" customHeight="1" x14ac:dyDescent="0.25">
      <c r="A11" s="13">
        <f t="shared" si="0"/>
        <v>176</v>
      </c>
      <c r="B11" s="173">
        <f t="shared" si="1"/>
        <v>-36.79999999999994</v>
      </c>
      <c r="C11" s="11"/>
      <c r="D11" s="11"/>
      <c r="E11" s="11"/>
      <c r="F11" s="11"/>
      <c r="G11" s="11"/>
      <c r="H11" s="11"/>
      <c r="I11" s="11"/>
      <c r="J11" s="11"/>
      <c r="K11" s="11"/>
      <c r="L11" s="11"/>
      <c r="M11" s="11"/>
      <c r="N11" s="11"/>
    </row>
    <row r="12" spans="1:14" ht="15" customHeight="1" x14ac:dyDescent="0.25">
      <c r="A12" s="13">
        <f t="shared" si="0"/>
        <v>177</v>
      </c>
      <c r="B12" s="173">
        <f t="shared" si="1"/>
        <v>-36.399999999999942</v>
      </c>
      <c r="C12" s="11"/>
      <c r="D12" s="11"/>
      <c r="E12" s="11"/>
      <c r="F12" s="11"/>
      <c r="G12" s="11"/>
      <c r="H12" s="11"/>
      <c r="I12" s="11"/>
      <c r="J12" s="11"/>
      <c r="K12" s="11"/>
      <c r="L12" s="11"/>
      <c r="M12" s="11"/>
      <c r="N12" s="11"/>
    </row>
    <row r="13" spans="1:14" ht="15" customHeight="1" x14ac:dyDescent="0.25">
      <c r="A13" s="13">
        <f t="shared" si="0"/>
        <v>178</v>
      </c>
      <c r="B13" s="173">
        <f t="shared" si="1"/>
        <v>-35.999999999999943</v>
      </c>
      <c r="C13" s="11"/>
      <c r="D13" s="11"/>
      <c r="E13" s="11"/>
      <c r="F13" s="11"/>
      <c r="G13" s="11"/>
      <c r="H13" s="11"/>
      <c r="I13" s="11"/>
      <c r="J13" s="11"/>
      <c r="K13" s="11"/>
      <c r="L13" s="11"/>
      <c r="M13" s="11"/>
      <c r="N13" s="11"/>
    </row>
    <row r="14" spans="1:14" ht="15" customHeight="1" x14ac:dyDescent="0.25">
      <c r="A14" s="13">
        <f t="shared" si="0"/>
        <v>179</v>
      </c>
      <c r="B14" s="173">
        <f t="shared" si="1"/>
        <v>-35.599999999999945</v>
      </c>
      <c r="C14" s="11"/>
      <c r="D14" s="11"/>
      <c r="E14" s="11"/>
      <c r="F14" s="11"/>
      <c r="G14" s="11"/>
      <c r="H14" s="11"/>
      <c r="I14" s="11"/>
      <c r="J14" s="11"/>
      <c r="K14" s="11"/>
      <c r="L14" s="11"/>
      <c r="M14" s="11"/>
      <c r="N14" s="11"/>
    </row>
    <row r="15" spans="1:14" ht="15" customHeight="1" x14ac:dyDescent="0.25">
      <c r="A15" s="13">
        <f t="shared" si="0"/>
        <v>180</v>
      </c>
      <c r="B15" s="173">
        <f t="shared" si="1"/>
        <v>-35.199999999999946</v>
      </c>
      <c r="C15" s="11"/>
      <c r="D15" s="11"/>
      <c r="E15" s="11"/>
      <c r="F15" s="11"/>
      <c r="G15" s="11"/>
      <c r="H15" s="11"/>
      <c r="I15" s="11"/>
      <c r="J15" s="11"/>
      <c r="K15" s="11"/>
      <c r="L15" s="11"/>
      <c r="M15" s="11"/>
      <c r="N15" s="11"/>
    </row>
    <row r="16" spans="1:14" ht="15" customHeight="1" x14ac:dyDescent="0.25">
      <c r="A16" s="13">
        <f t="shared" si="0"/>
        <v>181</v>
      </c>
      <c r="B16" s="173">
        <f t="shared" si="1"/>
        <v>-34.799999999999947</v>
      </c>
      <c r="C16" s="11"/>
      <c r="D16" s="11"/>
      <c r="E16" s="11"/>
      <c r="F16" s="11"/>
      <c r="G16" s="11"/>
      <c r="H16" s="11"/>
      <c r="I16" s="11"/>
      <c r="J16" s="11"/>
      <c r="K16" s="11"/>
      <c r="L16" s="11"/>
      <c r="M16" s="11"/>
      <c r="N16" s="11"/>
    </row>
    <row r="17" spans="1:14" ht="15" customHeight="1" x14ac:dyDescent="0.25">
      <c r="A17" s="13">
        <f t="shared" si="0"/>
        <v>182</v>
      </c>
      <c r="B17" s="173">
        <f t="shared" si="1"/>
        <v>-34.399999999999949</v>
      </c>
      <c r="C17" s="11"/>
      <c r="D17" s="11"/>
      <c r="E17" s="11"/>
      <c r="F17" s="11"/>
      <c r="G17" s="11"/>
      <c r="H17" s="11"/>
      <c r="I17" s="11"/>
      <c r="J17" s="11"/>
      <c r="K17" s="11"/>
      <c r="L17" s="11"/>
      <c r="M17" s="11"/>
      <c r="N17" s="11"/>
    </row>
    <row r="18" spans="1:14" ht="15" customHeight="1" x14ac:dyDescent="0.25">
      <c r="A18" s="13">
        <f t="shared" si="0"/>
        <v>183</v>
      </c>
      <c r="B18" s="173">
        <f t="shared" si="1"/>
        <v>-33.99999999999995</v>
      </c>
      <c r="C18" s="11"/>
      <c r="D18" s="11"/>
      <c r="E18" s="11"/>
      <c r="F18" s="11"/>
      <c r="G18" s="11"/>
      <c r="H18" s="11"/>
      <c r="I18" s="11"/>
      <c r="J18" s="11"/>
      <c r="K18" s="11"/>
      <c r="L18" s="11"/>
      <c r="M18" s="11"/>
      <c r="N18" s="11"/>
    </row>
    <row r="19" spans="1:14" ht="15" customHeight="1" x14ac:dyDescent="0.25">
      <c r="A19" s="13">
        <f t="shared" si="0"/>
        <v>184</v>
      </c>
      <c r="B19" s="173">
        <f t="shared" si="1"/>
        <v>-33.599999999999952</v>
      </c>
      <c r="C19" s="11"/>
      <c r="D19" s="11"/>
      <c r="E19" s="11"/>
      <c r="F19" s="11"/>
      <c r="G19" s="11"/>
      <c r="H19" s="11"/>
      <c r="I19" s="11"/>
      <c r="J19" s="11"/>
      <c r="K19" s="11"/>
      <c r="L19" s="11"/>
      <c r="M19" s="11"/>
      <c r="N19" s="11"/>
    </row>
    <row r="20" spans="1:14" ht="15" customHeight="1" x14ac:dyDescent="0.25">
      <c r="A20" s="13">
        <f t="shared" si="0"/>
        <v>185</v>
      </c>
      <c r="B20" s="173">
        <f t="shared" si="1"/>
        <v>-33.199999999999953</v>
      </c>
      <c r="C20" s="11"/>
      <c r="D20" s="11"/>
      <c r="E20" s="11"/>
      <c r="F20" s="11"/>
      <c r="G20" s="11"/>
      <c r="H20" s="11"/>
      <c r="I20" s="11"/>
      <c r="J20" s="11"/>
      <c r="K20" s="11"/>
      <c r="L20" s="11"/>
      <c r="M20" s="11"/>
      <c r="N20" s="11"/>
    </row>
    <row r="21" spans="1:14" ht="15" customHeight="1" x14ac:dyDescent="0.25">
      <c r="A21" s="13">
        <f t="shared" si="0"/>
        <v>186</v>
      </c>
      <c r="B21" s="173">
        <f t="shared" si="1"/>
        <v>-32.799999999999955</v>
      </c>
      <c r="C21" s="11"/>
      <c r="D21" s="11"/>
      <c r="E21" s="11"/>
      <c r="F21" s="11"/>
      <c r="G21" s="11"/>
      <c r="H21" s="11"/>
      <c r="I21" s="11"/>
      <c r="J21" s="11"/>
      <c r="K21" s="11"/>
      <c r="L21" s="11"/>
      <c r="M21" s="11"/>
      <c r="N21" s="11"/>
    </row>
    <row r="22" spans="1:14" ht="15" customHeight="1" x14ac:dyDescent="0.25">
      <c r="A22" s="13">
        <f t="shared" si="0"/>
        <v>187</v>
      </c>
      <c r="B22" s="173">
        <f t="shared" si="1"/>
        <v>-32.399999999999956</v>
      </c>
      <c r="C22" s="11"/>
      <c r="D22" s="11"/>
      <c r="E22" s="11"/>
      <c r="F22" s="11"/>
      <c r="G22" s="11"/>
      <c r="H22" s="11"/>
      <c r="I22" s="11"/>
      <c r="J22" s="11"/>
      <c r="K22" s="11"/>
      <c r="L22" s="11"/>
      <c r="M22" s="11"/>
      <c r="N22" s="11"/>
    </row>
    <row r="23" spans="1:14" ht="15" customHeight="1" x14ac:dyDescent="0.25">
      <c r="A23" s="13">
        <f t="shared" si="0"/>
        <v>188</v>
      </c>
      <c r="B23" s="173">
        <f t="shared" si="1"/>
        <v>-31.999999999999957</v>
      </c>
      <c r="C23" s="11"/>
      <c r="D23" s="11"/>
      <c r="E23" s="11"/>
      <c r="F23" s="11"/>
      <c r="G23" s="11"/>
      <c r="H23" s="11"/>
      <c r="I23" s="11"/>
      <c r="J23" s="11"/>
      <c r="K23" s="11"/>
      <c r="L23" s="11"/>
      <c r="M23" s="11"/>
      <c r="N23" s="11"/>
    </row>
    <row r="24" spans="1:14" ht="15" customHeight="1" x14ac:dyDescent="0.25">
      <c r="A24" s="13">
        <f t="shared" si="0"/>
        <v>189</v>
      </c>
      <c r="B24" s="173">
        <f t="shared" si="1"/>
        <v>-31.599999999999959</v>
      </c>
      <c r="C24" s="11"/>
      <c r="D24" s="11"/>
      <c r="E24" s="11"/>
      <c r="F24" s="11"/>
      <c r="G24" s="11"/>
      <c r="H24" s="11"/>
      <c r="I24" s="11"/>
      <c r="J24" s="11"/>
      <c r="K24" s="11"/>
      <c r="L24" s="11"/>
      <c r="M24" s="11"/>
      <c r="N24" s="11"/>
    </row>
    <row r="25" spans="1:14" ht="15" customHeight="1" x14ac:dyDescent="0.25">
      <c r="A25" s="13">
        <f t="shared" si="0"/>
        <v>190</v>
      </c>
      <c r="B25" s="173">
        <f t="shared" si="1"/>
        <v>-31.19999999999996</v>
      </c>
      <c r="C25" s="11"/>
      <c r="D25" s="11"/>
      <c r="E25" s="11"/>
      <c r="F25" s="11"/>
      <c r="G25" s="11"/>
      <c r="H25" s="11"/>
      <c r="I25" s="11"/>
      <c r="J25" s="11"/>
      <c r="K25" s="11"/>
      <c r="L25" s="11"/>
      <c r="M25" s="11"/>
      <c r="N25" s="11"/>
    </row>
    <row r="26" spans="1:14" ht="15" customHeight="1" x14ac:dyDescent="0.25">
      <c r="A26" s="13">
        <f t="shared" si="0"/>
        <v>191</v>
      </c>
      <c r="B26" s="173">
        <f t="shared" si="1"/>
        <v>-30.799999999999962</v>
      </c>
      <c r="C26" s="11"/>
      <c r="D26" s="11"/>
      <c r="E26" s="11"/>
      <c r="F26" s="11"/>
      <c r="G26" s="11"/>
      <c r="H26" s="11"/>
      <c r="I26" s="11"/>
      <c r="J26" s="11"/>
      <c r="K26" s="11"/>
      <c r="L26" s="11"/>
      <c r="M26" s="11"/>
      <c r="N26" s="11"/>
    </row>
    <row r="27" spans="1:14" ht="15" customHeight="1" x14ac:dyDescent="0.25">
      <c r="A27" s="13">
        <f t="shared" si="0"/>
        <v>192</v>
      </c>
      <c r="B27" s="173">
        <f t="shared" si="1"/>
        <v>-30.399999999999963</v>
      </c>
      <c r="C27" s="11"/>
      <c r="D27" s="11"/>
      <c r="E27" s="11"/>
      <c r="F27" s="11"/>
      <c r="G27" s="11"/>
      <c r="H27" s="11"/>
      <c r="I27" s="11"/>
      <c r="J27" s="11"/>
      <c r="K27" s="11"/>
      <c r="L27" s="11"/>
      <c r="M27" s="11"/>
      <c r="N27" s="11"/>
    </row>
    <row r="28" spans="1:14" ht="15" customHeight="1" x14ac:dyDescent="0.25">
      <c r="A28" s="13">
        <f t="shared" si="0"/>
        <v>193</v>
      </c>
      <c r="B28" s="173">
        <f t="shared" si="1"/>
        <v>-29.999999999999964</v>
      </c>
      <c r="C28" s="11"/>
      <c r="D28" s="11"/>
      <c r="E28" s="11"/>
      <c r="F28" s="11"/>
      <c r="G28" s="11"/>
      <c r="H28" s="11"/>
      <c r="I28" s="11"/>
      <c r="J28" s="11"/>
      <c r="K28" s="11"/>
      <c r="L28" s="11"/>
      <c r="M28" s="11"/>
      <c r="N28" s="11"/>
    </row>
    <row r="29" spans="1:14" ht="15" customHeight="1" x14ac:dyDescent="0.25">
      <c r="A29" s="13">
        <f t="shared" si="0"/>
        <v>194</v>
      </c>
      <c r="B29" s="173">
        <f t="shared" si="1"/>
        <v>-29.599999999999966</v>
      </c>
      <c r="C29" s="11"/>
      <c r="D29" s="11"/>
      <c r="E29" s="11"/>
      <c r="F29" s="11"/>
      <c r="G29" s="11"/>
      <c r="H29" s="11"/>
      <c r="I29" s="11"/>
      <c r="J29" s="11"/>
      <c r="K29" s="11"/>
      <c r="L29" s="11"/>
      <c r="M29" s="11"/>
      <c r="N29" s="11"/>
    </row>
    <row r="30" spans="1:14" ht="15" customHeight="1" x14ac:dyDescent="0.25">
      <c r="A30" s="13">
        <f t="shared" si="0"/>
        <v>195</v>
      </c>
      <c r="B30" s="173">
        <f t="shared" si="1"/>
        <v>-29.199999999999967</v>
      </c>
      <c r="C30" s="11"/>
      <c r="D30" s="11"/>
      <c r="E30" s="11"/>
      <c r="F30" s="11"/>
      <c r="G30" s="11"/>
      <c r="H30" s="11"/>
      <c r="I30" s="11"/>
      <c r="J30" s="11"/>
      <c r="K30" s="11"/>
      <c r="L30" s="11"/>
      <c r="M30" s="11"/>
      <c r="N30" s="11"/>
    </row>
    <row r="31" spans="1:14" ht="15" customHeight="1" x14ac:dyDescent="0.25">
      <c r="A31" s="13">
        <f t="shared" si="0"/>
        <v>196</v>
      </c>
      <c r="B31" s="173">
        <f t="shared" si="1"/>
        <v>-28.799999999999969</v>
      </c>
      <c r="C31" s="11"/>
      <c r="D31" s="11"/>
      <c r="E31" s="11"/>
      <c r="F31" s="11"/>
      <c r="G31" s="11"/>
      <c r="H31" s="11"/>
      <c r="I31" s="11"/>
      <c r="J31" s="11"/>
      <c r="K31" s="11"/>
      <c r="L31" s="11"/>
      <c r="M31" s="11"/>
      <c r="N31" s="11"/>
    </row>
    <row r="32" spans="1:14" ht="15" customHeight="1" x14ac:dyDescent="0.25">
      <c r="A32" s="13">
        <f t="shared" si="0"/>
        <v>197</v>
      </c>
      <c r="B32" s="173">
        <f t="shared" si="1"/>
        <v>-28.39999999999997</v>
      </c>
      <c r="C32" s="11"/>
      <c r="D32" s="11"/>
      <c r="E32" s="11"/>
      <c r="F32" s="11"/>
      <c r="G32" s="11"/>
      <c r="H32" s="11"/>
      <c r="I32" s="11"/>
      <c r="J32" s="11"/>
      <c r="K32" s="11"/>
      <c r="L32" s="11"/>
      <c r="M32" s="11"/>
      <c r="N32" s="11"/>
    </row>
    <row r="33" spans="1:14" ht="15" customHeight="1" x14ac:dyDescent="0.25">
      <c r="A33" s="13">
        <f t="shared" si="0"/>
        <v>198</v>
      </c>
      <c r="B33" s="173">
        <f t="shared" si="1"/>
        <v>-27.999999999999972</v>
      </c>
      <c r="C33" s="11"/>
      <c r="D33" s="11"/>
      <c r="E33" s="11"/>
      <c r="F33" s="11"/>
      <c r="G33" s="11"/>
      <c r="H33" s="11"/>
      <c r="I33" s="11"/>
      <c r="J33" s="11"/>
      <c r="K33" s="11"/>
      <c r="L33" s="11"/>
      <c r="M33" s="11"/>
      <c r="N33" s="11"/>
    </row>
    <row r="34" spans="1:14" ht="15" customHeight="1" x14ac:dyDescent="0.25">
      <c r="A34" s="13">
        <f t="shared" si="0"/>
        <v>199</v>
      </c>
      <c r="B34" s="173">
        <f t="shared" si="1"/>
        <v>-27.599999999999973</v>
      </c>
      <c r="C34" s="11"/>
      <c r="D34" s="11"/>
      <c r="E34" s="11"/>
      <c r="F34" s="11"/>
      <c r="G34" s="11"/>
      <c r="H34" s="11"/>
      <c r="I34" s="11"/>
      <c r="J34" s="11"/>
      <c r="K34" s="11"/>
      <c r="L34" s="11"/>
      <c r="M34" s="11"/>
      <c r="N34" s="11"/>
    </row>
    <row r="35" spans="1:14" ht="15" customHeight="1" x14ac:dyDescent="0.25">
      <c r="A35" s="13">
        <f t="shared" ref="A35:A66" si="2">A36-1</f>
        <v>200</v>
      </c>
      <c r="B35" s="173">
        <f t="shared" ref="B35:B52" si="3">B36-0.4</f>
        <v>-27.199999999999974</v>
      </c>
      <c r="C35" s="11"/>
      <c r="D35" s="11"/>
      <c r="E35" s="11"/>
      <c r="F35" s="11"/>
      <c r="G35" s="11"/>
      <c r="H35" s="11"/>
      <c r="I35" s="11"/>
      <c r="J35" s="11"/>
      <c r="K35" s="11"/>
      <c r="L35" s="11"/>
      <c r="M35" s="11"/>
      <c r="N35" s="11"/>
    </row>
    <row r="36" spans="1:14" ht="15" customHeight="1" x14ac:dyDescent="0.25">
      <c r="A36" s="13">
        <f t="shared" si="2"/>
        <v>201</v>
      </c>
      <c r="B36" s="173">
        <f t="shared" si="3"/>
        <v>-26.799999999999976</v>
      </c>
      <c r="C36" s="11"/>
      <c r="D36" s="11"/>
      <c r="E36" s="11"/>
      <c r="F36" s="11"/>
      <c r="G36" s="11"/>
      <c r="H36" s="11"/>
      <c r="I36" s="11"/>
      <c r="J36" s="11"/>
      <c r="K36" s="11"/>
      <c r="L36" s="11"/>
      <c r="M36" s="11"/>
      <c r="N36" s="11"/>
    </row>
    <row r="37" spans="1:14" ht="15" customHeight="1" x14ac:dyDescent="0.25">
      <c r="A37" s="13">
        <f t="shared" si="2"/>
        <v>202</v>
      </c>
      <c r="B37" s="173">
        <f t="shared" si="3"/>
        <v>-26.399999999999977</v>
      </c>
      <c r="C37" s="11"/>
      <c r="D37" s="11"/>
      <c r="E37" s="11"/>
      <c r="F37" s="11"/>
      <c r="G37" s="11"/>
      <c r="H37" s="11"/>
      <c r="I37" s="11"/>
      <c r="J37" s="11"/>
      <c r="K37" s="11"/>
      <c r="L37" s="11"/>
      <c r="M37" s="11"/>
      <c r="N37" s="11"/>
    </row>
    <row r="38" spans="1:14" ht="15" customHeight="1" x14ac:dyDescent="0.25">
      <c r="A38" s="13">
        <f t="shared" si="2"/>
        <v>203</v>
      </c>
      <c r="B38" s="173">
        <f t="shared" si="3"/>
        <v>-25.999999999999979</v>
      </c>
      <c r="C38" s="11"/>
      <c r="D38" s="11"/>
      <c r="E38" s="11"/>
      <c r="F38" s="11"/>
      <c r="G38" s="11"/>
      <c r="H38" s="11"/>
      <c r="I38" s="11"/>
      <c r="J38" s="11"/>
      <c r="K38" s="11"/>
      <c r="L38" s="11"/>
      <c r="M38" s="11"/>
      <c r="N38" s="11"/>
    </row>
    <row r="39" spans="1:14" ht="15" customHeight="1" x14ac:dyDescent="0.25">
      <c r="A39" s="13">
        <f t="shared" si="2"/>
        <v>204</v>
      </c>
      <c r="B39" s="173">
        <f t="shared" si="3"/>
        <v>-25.59999999999998</v>
      </c>
      <c r="C39" s="11"/>
      <c r="D39" s="11"/>
      <c r="E39" s="11"/>
      <c r="F39" s="11"/>
      <c r="G39" s="11"/>
      <c r="H39" s="11"/>
      <c r="I39" s="11"/>
      <c r="J39" s="11"/>
      <c r="K39" s="11"/>
      <c r="L39" s="11"/>
      <c r="M39" s="11"/>
      <c r="N39" s="11"/>
    </row>
    <row r="40" spans="1:14" ht="15" customHeight="1" x14ac:dyDescent="0.25">
      <c r="A40" s="13">
        <f t="shared" si="2"/>
        <v>205</v>
      </c>
      <c r="B40" s="173">
        <f t="shared" si="3"/>
        <v>-25.199999999999982</v>
      </c>
      <c r="C40" s="11"/>
      <c r="D40" s="11"/>
      <c r="E40" s="11"/>
      <c r="F40" s="11"/>
      <c r="G40" s="11"/>
      <c r="H40" s="11"/>
      <c r="I40" s="11"/>
      <c r="J40" s="11"/>
      <c r="K40" s="11"/>
      <c r="L40" s="11"/>
      <c r="M40" s="11"/>
      <c r="N40" s="11"/>
    </row>
    <row r="41" spans="1:14" ht="15" customHeight="1" x14ac:dyDescent="0.25">
      <c r="A41" s="13">
        <f t="shared" si="2"/>
        <v>206</v>
      </c>
      <c r="B41" s="173">
        <f t="shared" si="3"/>
        <v>-24.799999999999983</v>
      </c>
      <c r="C41" s="11"/>
      <c r="D41" s="11"/>
      <c r="E41" s="11"/>
      <c r="F41" s="11"/>
      <c r="G41" s="11"/>
      <c r="H41" s="11"/>
      <c r="I41" s="11"/>
      <c r="J41" s="11"/>
      <c r="K41" s="11"/>
      <c r="L41" s="11"/>
      <c r="M41" s="11"/>
      <c r="N41" s="11"/>
    </row>
    <row r="42" spans="1:14" ht="15" customHeight="1" x14ac:dyDescent="0.25">
      <c r="A42" s="13">
        <f t="shared" si="2"/>
        <v>207</v>
      </c>
      <c r="B42" s="173">
        <f t="shared" si="3"/>
        <v>-24.399999999999984</v>
      </c>
      <c r="C42" s="11"/>
      <c r="D42" s="11"/>
      <c r="E42" s="11"/>
      <c r="F42" s="11"/>
      <c r="G42" s="11"/>
      <c r="H42" s="11"/>
      <c r="I42" s="11"/>
      <c r="J42" s="11"/>
      <c r="K42" s="11"/>
      <c r="L42" s="11"/>
      <c r="M42" s="11"/>
      <c r="N42" s="11"/>
    </row>
    <row r="43" spans="1:14" ht="15" customHeight="1" x14ac:dyDescent="0.25">
      <c r="A43" s="13">
        <f t="shared" si="2"/>
        <v>208</v>
      </c>
      <c r="B43" s="173">
        <f t="shared" si="3"/>
        <v>-23.999999999999986</v>
      </c>
      <c r="C43" s="11"/>
      <c r="D43" s="11"/>
      <c r="E43" s="11"/>
      <c r="F43" s="11"/>
      <c r="G43" s="11"/>
      <c r="H43" s="11"/>
      <c r="I43" s="11"/>
      <c r="J43" s="11"/>
      <c r="K43" s="11"/>
      <c r="L43" s="11"/>
      <c r="M43" s="11"/>
      <c r="N43" s="11"/>
    </row>
    <row r="44" spans="1:14" ht="15" customHeight="1" x14ac:dyDescent="0.25">
      <c r="A44" s="13">
        <f t="shared" si="2"/>
        <v>209</v>
      </c>
      <c r="B44" s="173">
        <f t="shared" si="3"/>
        <v>-23.599999999999987</v>
      </c>
      <c r="C44" s="11"/>
      <c r="D44" s="11"/>
      <c r="E44" s="11"/>
      <c r="F44" s="11"/>
      <c r="G44" s="11"/>
      <c r="H44" s="11"/>
      <c r="I44" s="11"/>
      <c r="J44" s="11"/>
      <c r="K44" s="11"/>
      <c r="L44" s="11"/>
      <c r="M44" s="11"/>
      <c r="N44" s="11"/>
    </row>
    <row r="45" spans="1:14" ht="15" customHeight="1" x14ac:dyDescent="0.25">
      <c r="A45" s="13">
        <f t="shared" si="2"/>
        <v>210</v>
      </c>
      <c r="B45" s="173">
        <f t="shared" si="3"/>
        <v>-23.199999999999989</v>
      </c>
      <c r="C45" s="11"/>
      <c r="D45" s="11"/>
      <c r="E45" s="11"/>
      <c r="F45" s="11"/>
      <c r="G45" s="11"/>
      <c r="H45" s="11"/>
      <c r="I45" s="11"/>
      <c r="J45" s="11"/>
      <c r="K45" s="11"/>
      <c r="L45" s="11"/>
      <c r="M45" s="11"/>
      <c r="N45" s="11"/>
    </row>
    <row r="46" spans="1:14" ht="15" customHeight="1" x14ac:dyDescent="0.25">
      <c r="A46" s="13">
        <f t="shared" si="2"/>
        <v>211</v>
      </c>
      <c r="B46" s="173">
        <f t="shared" si="3"/>
        <v>-22.79999999999999</v>
      </c>
      <c r="C46" s="11"/>
      <c r="D46" s="11"/>
      <c r="E46" s="11"/>
      <c r="F46" s="11"/>
      <c r="G46" s="11"/>
      <c r="H46" s="11"/>
      <c r="I46" s="11"/>
      <c r="J46" s="11"/>
      <c r="K46" s="11"/>
      <c r="L46" s="11"/>
      <c r="M46" s="11"/>
      <c r="N46" s="11"/>
    </row>
    <row r="47" spans="1:14" ht="15" customHeight="1" x14ac:dyDescent="0.25">
      <c r="A47" s="13">
        <f t="shared" si="2"/>
        <v>212</v>
      </c>
      <c r="B47" s="173">
        <f t="shared" si="3"/>
        <v>-22.399999999999991</v>
      </c>
      <c r="C47" s="11"/>
      <c r="D47" s="11"/>
      <c r="E47" s="11"/>
      <c r="F47" s="11"/>
      <c r="G47" s="11"/>
      <c r="H47" s="11"/>
      <c r="I47" s="11"/>
      <c r="J47" s="11"/>
      <c r="K47" s="11"/>
      <c r="L47" s="11"/>
      <c r="M47" s="11"/>
      <c r="N47" s="11"/>
    </row>
    <row r="48" spans="1:14" ht="15" customHeight="1" x14ac:dyDescent="0.25">
      <c r="A48" s="13">
        <f t="shared" si="2"/>
        <v>213</v>
      </c>
      <c r="B48" s="173">
        <f t="shared" si="3"/>
        <v>-21.999999999999993</v>
      </c>
      <c r="C48" s="11"/>
      <c r="D48" s="11"/>
      <c r="E48" s="11"/>
      <c r="F48" s="11"/>
      <c r="G48" s="11"/>
      <c r="H48" s="11"/>
      <c r="I48" s="11"/>
      <c r="J48" s="11"/>
      <c r="K48" s="11"/>
      <c r="L48" s="11"/>
      <c r="M48" s="11"/>
      <c r="N48" s="11"/>
    </row>
    <row r="49" spans="1:14" ht="15" customHeight="1" x14ac:dyDescent="0.25">
      <c r="A49" s="13">
        <f t="shared" si="2"/>
        <v>214</v>
      </c>
      <c r="B49" s="173">
        <f t="shared" si="3"/>
        <v>-21.599999999999994</v>
      </c>
      <c r="C49" s="11"/>
      <c r="D49" s="11"/>
      <c r="E49" s="11"/>
      <c r="F49" s="11"/>
      <c r="G49" s="11"/>
      <c r="H49" s="11"/>
      <c r="I49" s="11"/>
      <c r="J49" s="11"/>
      <c r="K49" s="11"/>
      <c r="L49" s="11"/>
      <c r="M49" s="11"/>
      <c r="N49" s="11"/>
    </row>
    <row r="50" spans="1:14" ht="15" customHeight="1" x14ac:dyDescent="0.25">
      <c r="A50" s="13">
        <f t="shared" si="2"/>
        <v>215</v>
      </c>
      <c r="B50" s="173">
        <f t="shared" si="3"/>
        <v>-21.199999999999996</v>
      </c>
      <c r="C50" s="11"/>
      <c r="D50" s="11"/>
      <c r="E50" s="11"/>
      <c r="F50" s="11"/>
      <c r="G50" s="11"/>
      <c r="H50" s="11"/>
      <c r="I50" s="11"/>
      <c r="J50" s="11"/>
      <c r="K50" s="11"/>
      <c r="L50" s="11"/>
      <c r="M50" s="11"/>
      <c r="N50" s="11"/>
    </row>
    <row r="51" spans="1:14" ht="15" customHeight="1" x14ac:dyDescent="0.25">
      <c r="A51" s="13">
        <f t="shared" si="2"/>
        <v>216</v>
      </c>
      <c r="B51" s="173">
        <f t="shared" si="3"/>
        <v>-20.799999999999997</v>
      </c>
      <c r="C51" s="11"/>
      <c r="D51" s="11"/>
      <c r="E51" s="11"/>
      <c r="F51" s="11"/>
      <c r="G51" s="11"/>
      <c r="H51" s="11"/>
      <c r="I51" s="11"/>
      <c r="J51" s="11"/>
      <c r="K51" s="11"/>
      <c r="L51" s="11"/>
      <c r="M51" s="11"/>
      <c r="N51" s="11"/>
    </row>
    <row r="52" spans="1:14" ht="15" customHeight="1" x14ac:dyDescent="0.25">
      <c r="A52" s="13">
        <f t="shared" si="2"/>
        <v>217</v>
      </c>
      <c r="B52" s="173">
        <f t="shared" si="3"/>
        <v>-20.399999999999999</v>
      </c>
      <c r="C52" s="11"/>
      <c r="D52" s="11"/>
      <c r="E52" s="11"/>
      <c r="F52" s="11"/>
      <c r="G52" s="11"/>
      <c r="H52" s="11"/>
      <c r="I52" s="11"/>
      <c r="J52" s="11"/>
      <c r="K52" s="11"/>
      <c r="L52" s="11"/>
      <c r="M52" s="11"/>
      <c r="N52" s="11"/>
    </row>
    <row r="53" spans="1:14" ht="15" customHeight="1" x14ac:dyDescent="0.25">
      <c r="A53" s="13">
        <f t="shared" si="2"/>
        <v>218</v>
      </c>
      <c r="B53" s="173">
        <v>-20</v>
      </c>
      <c r="C53" s="11"/>
      <c r="D53" s="11"/>
      <c r="E53" s="11"/>
      <c r="F53" s="11"/>
      <c r="G53" s="11"/>
      <c r="H53" s="11"/>
      <c r="I53" s="11"/>
      <c r="J53" s="11"/>
      <c r="K53" s="11"/>
      <c r="L53" s="11"/>
      <c r="M53" s="11"/>
      <c r="N53" s="11"/>
    </row>
    <row r="54" spans="1:14" ht="15" customHeight="1" x14ac:dyDescent="0.25">
      <c r="A54" s="13">
        <f t="shared" si="2"/>
        <v>219</v>
      </c>
      <c r="B54" s="173">
        <v>-19.600000000000001</v>
      </c>
      <c r="C54" s="11"/>
      <c r="D54" s="11"/>
      <c r="E54" s="11"/>
      <c r="F54" s="11"/>
      <c r="G54" s="11"/>
      <c r="H54" s="11"/>
      <c r="I54" s="11"/>
      <c r="J54" s="11"/>
      <c r="K54" s="11"/>
      <c r="L54" s="11"/>
      <c r="M54" s="11"/>
      <c r="N54" s="11"/>
    </row>
    <row r="55" spans="1:14" ht="15" customHeight="1" x14ac:dyDescent="0.25">
      <c r="A55" s="13">
        <f t="shared" si="2"/>
        <v>220</v>
      </c>
      <c r="B55" s="173">
        <v>-19.2</v>
      </c>
      <c r="C55" s="11"/>
      <c r="D55" s="11"/>
      <c r="E55" s="11"/>
      <c r="F55" s="11"/>
      <c r="G55" s="11"/>
      <c r="H55" s="11"/>
      <c r="I55" s="11"/>
      <c r="J55" s="11"/>
      <c r="K55" s="11"/>
      <c r="L55" s="11"/>
      <c r="M55" s="11"/>
      <c r="N55" s="11"/>
    </row>
    <row r="56" spans="1:14" ht="15" customHeight="1" x14ac:dyDescent="0.25">
      <c r="A56" s="13">
        <f t="shared" si="2"/>
        <v>221</v>
      </c>
      <c r="B56" s="173">
        <v>-18.8</v>
      </c>
      <c r="C56" s="11"/>
      <c r="D56" s="11"/>
      <c r="E56" s="11"/>
      <c r="F56" s="11"/>
      <c r="G56" s="11"/>
      <c r="H56" s="11"/>
      <c r="I56" s="11"/>
      <c r="J56" s="11"/>
      <c r="K56" s="11"/>
      <c r="L56" s="11"/>
      <c r="M56" s="11"/>
      <c r="N56" s="11"/>
    </row>
    <row r="57" spans="1:14" ht="15" customHeight="1" x14ac:dyDescent="0.25">
      <c r="A57" s="13">
        <f t="shared" si="2"/>
        <v>222</v>
      </c>
      <c r="B57" s="173">
        <v>-18.399999999999999</v>
      </c>
      <c r="C57" s="11"/>
      <c r="D57" s="11"/>
      <c r="E57" s="11"/>
      <c r="F57" s="11"/>
      <c r="G57" s="11"/>
      <c r="H57" s="11"/>
      <c r="I57" s="11"/>
      <c r="J57" s="11"/>
      <c r="K57" s="11"/>
      <c r="L57" s="11"/>
      <c r="M57" s="11"/>
      <c r="N57" s="11"/>
    </row>
    <row r="58" spans="1:14" ht="15" customHeight="1" x14ac:dyDescent="0.25">
      <c r="A58" s="13">
        <f t="shared" si="2"/>
        <v>223</v>
      </c>
      <c r="B58" s="173">
        <v>-18</v>
      </c>
      <c r="C58" s="11"/>
      <c r="D58" s="11"/>
      <c r="E58" s="11"/>
      <c r="F58" s="11"/>
      <c r="G58" s="11"/>
      <c r="H58" s="11"/>
      <c r="I58" s="11"/>
      <c r="J58" s="11"/>
      <c r="K58" s="11"/>
      <c r="L58" s="11"/>
      <c r="M58" s="11"/>
      <c r="N58" s="11"/>
    </row>
    <row r="59" spans="1:14" ht="15" customHeight="1" x14ac:dyDescent="0.25">
      <c r="A59" s="13">
        <f t="shared" si="2"/>
        <v>224</v>
      </c>
      <c r="B59" s="173">
        <v>-17.600000000000001</v>
      </c>
      <c r="C59" s="11"/>
      <c r="D59" s="11"/>
      <c r="E59" s="11"/>
      <c r="F59" s="11"/>
      <c r="G59" s="11"/>
      <c r="H59" s="11"/>
      <c r="I59" s="11"/>
      <c r="J59" s="11"/>
      <c r="K59" s="11"/>
      <c r="L59" s="11"/>
      <c r="M59" s="11"/>
      <c r="N59" s="11"/>
    </row>
    <row r="60" spans="1:14" ht="15" customHeight="1" x14ac:dyDescent="0.25">
      <c r="A60" s="13">
        <f t="shared" si="2"/>
        <v>225</v>
      </c>
      <c r="B60" s="173">
        <v>-17.2</v>
      </c>
      <c r="C60" s="11"/>
      <c r="D60" s="11"/>
      <c r="E60" s="11"/>
      <c r="F60" s="11"/>
      <c r="G60" s="11"/>
      <c r="H60" s="11"/>
      <c r="I60" s="11"/>
      <c r="J60" s="11"/>
      <c r="K60" s="11"/>
      <c r="L60" s="11"/>
      <c r="M60" s="11"/>
      <c r="N60" s="11"/>
    </row>
    <row r="61" spans="1:14" ht="15" customHeight="1" x14ac:dyDescent="0.25">
      <c r="A61" s="13">
        <f t="shared" si="2"/>
        <v>226</v>
      </c>
      <c r="B61" s="173">
        <v>-16.8</v>
      </c>
      <c r="C61" s="11"/>
      <c r="D61" s="11"/>
      <c r="E61" s="11"/>
      <c r="F61" s="11"/>
      <c r="G61" s="11"/>
      <c r="H61" s="11"/>
      <c r="I61" s="11"/>
      <c r="J61" s="11"/>
      <c r="K61" s="11"/>
      <c r="L61" s="11"/>
      <c r="M61" s="11"/>
      <c r="N61" s="11"/>
    </row>
    <row r="62" spans="1:14" ht="15" customHeight="1" x14ac:dyDescent="0.25">
      <c r="A62" s="13">
        <f t="shared" si="2"/>
        <v>227</v>
      </c>
      <c r="B62" s="173">
        <v>-16.399999999999999</v>
      </c>
      <c r="C62" s="11"/>
      <c r="D62" s="11"/>
      <c r="E62" s="11"/>
      <c r="F62" s="11"/>
      <c r="G62" s="11"/>
      <c r="H62" s="11"/>
      <c r="I62" s="11"/>
      <c r="J62" s="11"/>
      <c r="K62" s="11"/>
      <c r="L62" s="11"/>
      <c r="M62" s="11"/>
      <c r="N62" s="11"/>
    </row>
    <row r="63" spans="1:14" ht="15" customHeight="1" x14ac:dyDescent="0.25">
      <c r="A63" s="13">
        <f t="shared" si="2"/>
        <v>228</v>
      </c>
      <c r="B63" s="173">
        <v>-16</v>
      </c>
      <c r="C63" s="11"/>
      <c r="D63" s="11"/>
      <c r="E63" s="11"/>
      <c r="F63" s="11"/>
      <c r="G63" s="11"/>
      <c r="H63" s="11"/>
      <c r="I63" s="11"/>
      <c r="J63" s="11"/>
      <c r="K63" s="11"/>
      <c r="L63" s="11"/>
      <c r="M63" s="11"/>
      <c r="N63" s="11"/>
    </row>
    <row r="64" spans="1:14" ht="15" customHeight="1" x14ac:dyDescent="0.25">
      <c r="A64" s="13">
        <f t="shared" si="2"/>
        <v>229</v>
      </c>
      <c r="B64" s="173">
        <v>-15.6</v>
      </c>
      <c r="C64" s="11"/>
      <c r="D64" s="11"/>
      <c r="E64" s="11"/>
      <c r="F64" s="11"/>
      <c r="G64" s="11"/>
      <c r="H64" s="11"/>
      <c r="I64" s="11"/>
      <c r="J64" s="11"/>
      <c r="K64" s="11"/>
      <c r="L64" s="11"/>
      <c r="M64" s="11"/>
      <c r="N64" s="11"/>
    </row>
    <row r="65" spans="1:14" ht="15" customHeight="1" x14ac:dyDescent="0.25">
      <c r="A65" s="13">
        <f t="shared" si="2"/>
        <v>230</v>
      </c>
      <c r="B65" s="173">
        <v>-15.2</v>
      </c>
      <c r="C65" s="11"/>
      <c r="D65" s="11"/>
      <c r="E65" s="11"/>
      <c r="F65" s="11"/>
      <c r="G65" s="11"/>
      <c r="H65" s="11"/>
      <c r="I65" s="11"/>
      <c r="J65" s="11"/>
      <c r="K65" s="11"/>
      <c r="L65" s="11"/>
      <c r="M65" s="11"/>
      <c r="N65" s="11"/>
    </row>
    <row r="66" spans="1:14" ht="15" customHeight="1" x14ac:dyDescent="0.25">
      <c r="A66" s="13">
        <f t="shared" si="2"/>
        <v>231</v>
      </c>
      <c r="B66" s="173">
        <v>-14.8</v>
      </c>
      <c r="C66" s="11"/>
      <c r="D66" s="11"/>
      <c r="E66" s="11"/>
      <c r="F66" s="11"/>
      <c r="G66" s="11"/>
      <c r="H66" s="11"/>
      <c r="I66" s="11"/>
      <c r="J66" s="11"/>
      <c r="K66" s="11"/>
      <c r="L66" s="11"/>
      <c r="M66" s="11"/>
      <c r="N66" s="11"/>
    </row>
    <row r="67" spans="1:14" ht="15" customHeight="1" x14ac:dyDescent="0.25">
      <c r="A67" s="13">
        <f t="shared" ref="A67:A98" si="4">A68-1</f>
        <v>232</v>
      </c>
      <c r="B67" s="173">
        <v>-14.4</v>
      </c>
      <c r="C67" s="11"/>
      <c r="D67" s="11"/>
      <c r="E67" s="11"/>
      <c r="F67" s="11"/>
      <c r="G67" s="11"/>
      <c r="H67" s="11"/>
      <c r="I67" s="11"/>
      <c r="J67" s="11"/>
      <c r="K67" s="11"/>
      <c r="L67" s="11"/>
      <c r="M67" s="11"/>
      <c r="N67" s="11"/>
    </row>
    <row r="68" spans="1:14" ht="15" customHeight="1" x14ac:dyDescent="0.25">
      <c r="A68" s="13">
        <f t="shared" si="4"/>
        <v>233</v>
      </c>
      <c r="B68" s="173">
        <v>-14</v>
      </c>
      <c r="C68" s="11"/>
      <c r="D68" s="11"/>
      <c r="E68" s="11"/>
      <c r="F68" s="11"/>
      <c r="G68" s="11"/>
      <c r="H68" s="11"/>
      <c r="I68" s="11"/>
      <c r="J68" s="11"/>
      <c r="K68" s="11"/>
      <c r="L68" s="11"/>
      <c r="M68" s="11"/>
      <c r="N68" s="11"/>
    </row>
    <row r="69" spans="1:14" ht="15" customHeight="1" x14ac:dyDescent="0.25">
      <c r="A69" s="13">
        <f t="shared" si="4"/>
        <v>234</v>
      </c>
      <c r="B69" s="173">
        <v>-13.6</v>
      </c>
      <c r="C69" s="11"/>
      <c r="D69" s="11"/>
      <c r="E69" s="11"/>
      <c r="F69" s="11"/>
      <c r="G69" s="11"/>
      <c r="H69" s="11"/>
      <c r="I69" s="11"/>
      <c r="J69" s="11"/>
      <c r="K69" s="11"/>
      <c r="L69" s="11"/>
      <c r="M69" s="11"/>
      <c r="N69" s="11"/>
    </row>
    <row r="70" spans="1:14" ht="15" customHeight="1" x14ac:dyDescent="0.25">
      <c r="A70" s="13">
        <f t="shared" si="4"/>
        <v>235</v>
      </c>
      <c r="B70" s="173">
        <v>-13.2</v>
      </c>
      <c r="C70" s="11"/>
      <c r="D70" s="11"/>
      <c r="E70" s="11"/>
      <c r="F70" s="11"/>
      <c r="G70" s="11"/>
      <c r="H70" s="11"/>
      <c r="I70" s="11"/>
      <c r="J70" s="11"/>
      <c r="K70" s="11"/>
      <c r="L70" s="11"/>
      <c r="M70" s="11"/>
      <c r="N70" s="11"/>
    </row>
    <row r="71" spans="1:14" ht="15" customHeight="1" x14ac:dyDescent="0.25">
      <c r="A71" s="13">
        <f t="shared" si="4"/>
        <v>236</v>
      </c>
      <c r="B71" s="173">
        <v>-12.8</v>
      </c>
      <c r="C71" s="11"/>
      <c r="D71" s="11"/>
      <c r="E71" s="11"/>
      <c r="F71" s="11"/>
      <c r="G71" s="11"/>
      <c r="H71" s="11"/>
      <c r="I71" s="11"/>
      <c r="J71" s="11"/>
      <c r="K71" s="11"/>
      <c r="L71" s="11"/>
      <c r="M71" s="11"/>
      <c r="N71" s="11"/>
    </row>
    <row r="72" spans="1:14" ht="15" customHeight="1" x14ac:dyDescent="0.25">
      <c r="A72" s="13">
        <f t="shared" si="4"/>
        <v>237</v>
      </c>
      <c r="B72" s="173">
        <v>-12.4</v>
      </c>
      <c r="C72" s="11"/>
      <c r="D72" s="11"/>
      <c r="E72" s="11"/>
      <c r="F72" s="11"/>
      <c r="G72" s="11"/>
      <c r="H72" s="11"/>
      <c r="I72" s="11"/>
      <c r="J72" s="11"/>
      <c r="K72" s="11"/>
      <c r="L72" s="11"/>
      <c r="M72" s="11"/>
      <c r="N72" s="11"/>
    </row>
    <row r="73" spans="1:14" ht="15" customHeight="1" x14ac:dyDescent="0.25">
      <c r="A73" s="13">
        <f t="shared" si="4"/>
        <v>238</v>
      </c>
      <c r="B73" s="173">
        <v>-12</v>
      </c>
      <c r="C73" s="11"/>
      <c r="D73" s="11"/>
      <c r="E73" s="11"/>
      <c r="F73" s="11"/>
      <c r="G73" s="11"/>
      <c r="H73" s="11"/>
      <c r="I73" s="11"/>
      <c r="J73" s="11"/>
      <c r="K73" s="11"/>
      <c r="L73" s="11"/>
      <c r="M73" s="11"/>
      <c r="N73" s="11"/>
    </row>
    <row r="74" spans="1:14" ht="15" customHeight="1" x14ac:dyDescent="0.25">
      <c r="A74" s="13">
        <f t="shared" si="4"/>
        <v>239</v>
      </c>
      <c r="B74" s="173">
        <v>-11.6</v>
      </c>
      <c r="C74" s="11"/>
      <c r="D74" s="11"/>
      <c r="E74" s="11"/>
      <c r="F74" s="11"/>
      <c r="G74" s="11"/>
      <c r="H74" s="11"/>
      <c r="I74" s="11"/>
      <c r="J74" s="11"/>
      <c r="K74" s="11"/>
      <c r="L74" s="11"/>
      <c r="M74" s="11"/>
      <c r="N74" s="11"/>
    </row>
    <row r="75" spans="1:14" ht="15" customHeight="1" x14ac:dyDescent="0.25">
      <c r="A75" s="13">
        <f t="shared" si="4"/>
        <v>240</v>
      </c>
      <c r="B75" s="173">
        <v>-11.2</v>
      </c>
      <c r="C75" s="11"/>
      <c r="D75" s="11"/>
      <c r="E75" s="11"/>
      <c r="F75" s="11"/>
      <c r="G75" s="11"/>
      <c r="H75" s="11"/>
      <c r="I75" s="11"/>
      <c r="J75" s="11"/>
      <c r="K75" s="11"/>
      <c r="L75" s="11"/>
      <c r="M75" s="11"/>
      <c r="N75" s="11"/>
    </row>
    <row r="76" spans="1:14" ht="15" customHeight="1" x14ac:dyDescent="0.25">
      <c r="A76" s="13">
        <f t="shared" si="4"/>
        <v>241</v>
      </c>
      <c r="B76" s="173">
        <v>-10.8</v>
      </c>
      <c r="C76" s="11"/>
      <c r="D76" s="11"/>
      <c r="E76" s="11"/>
      <c r="F76" s="11"/>
      <c r="G76" s="11"/>
      <c r="H76" s="11"/>
      <c r="I76" s="11"/>
      <c r="J76" s="11"/>
      <c r="K76" s="11"/>
      <c r="L76" s="11"/>
      <c r="M76" s="11"/>
      <c r="N76" s="11"/>
    </row>
    <row r="77" spans="1:14" ht="15" customHeight="1" x14ac:dyDescent="0.25">
      <c r="A77" s="13">
        <f t="shared" si="4"/>
        <v>242</v>
      </c>
      <c r="B77" s="173">
        <v>-10.4</v>
      </c>
      <c r="C77" s="11"/>
      <c r="D77" s="11"/>
      <c r="E77" s="11"/>
      <c r="F77" s="11"/>
      <c r="G77" s="11"/>
      <c r="H77" s="11"/>
      <c r="I77" s="11"/>
      <c r="J77" s="11"/>
      <c r="K77" s="11"/>
      <c r="L77" s="11"/>
      <c r="M77" s="11"/>
      <c r="N77" s="11"/>
    </row>
    <row r="78" spans="1:14" ht="15" customHeight="1" x14ac:dyDescent="0.25">
      <c r="A78" s="13">
        <f t="shared" si="4"/>
        <v>243</v>
      </c>
      <c r="B78" s="173">
        <v>-10</v>
      </c>
      <c r="C78" s="11"/>
      <c r="D78" s="11"/>
      <c r="E78" s="11"/>
      <c r="F78" s="11"/>
      <c r="G78" s="11"/>
      <c r="H78" s="11"/>
      <c r="I78" s="11"/>
      <c r="J78" s="11"/>
      <c r="K78" s="11"/>
      <c r="L78" s="11"/>
      <c r="M78" s="11"/>
      <c r="N78" s="11"/>
    </row>
    <row r="79" spans="1:14" ht="15" customHeight="1" x14ac:dyDescent="0.25">
      <c r="A79" s="13">
        <f t="shared" si="4"/>
        <v>244</v>
      </c>
      <c r="B79" s="173">
        <v>-9.6</v>
      </c>
      <c r="C79" s="11"/>
      <c r="D79" s="11"/>
      <c r="E79" s="11"/>
      <c r="F79" s="11"/>
      <c r="G79" s="11"/>
      <c r="H79" s="11"/>
      <c r="I79" s="11"/>
      <c r="J79" s="11"/>
      <c r="K79" s="11"/>
      <c r="L79" s="11"/>
      <c r="M79" s="11"/>
      <c r="N79" s="11"/>
    </row>
    <row r="80" spans="1:14" ht="15" customHeight="1" x14ac:dyDescent="0.25">
      <c r="A80" s="13">
        <f t="shared" si="4"/>
        <v>245</v>
      </c>
      <c r="B80" s="173">
        <v>-9.1999999999999993</v>
      </c>
      <c r="C80" s="11"/>
      <c r="D80" s="11"/>
      <c r="E80" s="11"/>
      <c r="F80" s="11"/>
      <c r="G80" s="11"/>
      <c r="H80" s="11"/>
      <c r="I80" s="11"/>
      <c r="J80" s="11"/>
      <c r="K80" s="11"/>
      <c r="L80" s="11"/>
      <c r="M80" s="11"/>
      <c r="N80" s="11"/>
    </row>
    <row r="81" spans="1:14" ht="15" customHeight="1" x14ac:dyDescent="0.25">
      <c r="A81" s="13">
        <f t="shared" si="4"/>
        <v>246</v>
      </c>
      <c r="B81" s="173">
        <v>-8.8000000000000007</v>
      </c>
      <c r="C81" s="11"/>
      <c r="D81" s="11"/>
      <c r="E81" s="11"/>
      <c r="F81" s="11"/>
      <c r="G81" s="11"/>
      <c r="H81" s="11"/>
      <c r="I81" s="11"/>
      <c r="J81" s="11"/>
      <c r="K81" s="11"/>
      <c r="L81" s="11"/>
      <c r="M81" s="11"/>
      <c r="N81" s="11"/>
    </row>
    <row r="82" spans="1:14" ht="15" customHeight="1" x14ac:dyDescent="0.25">
      <c r="A82" s="13">
        <f t="shared" si="4"/>
        <v>247</v>
      </c>
      <c r="B82" s="173">
        <v>-8.4</v>
      </c>
      <c r="C82" s="11"/>
      <c r="D82" s="11"/>
      <c r="E82" s="11"/>
      <c r="F82" s="11"/>
      <c r="G82" s="11"/>
      <c r="H82" s="11"/>
      <c r="I82" s="11"/>
      <c r="J82" s="11"/>
      <c r="K82" s="11"/>
      <c r="L82" s="11"/>
      <c r="M82" s="11"/>
      <c r="N82" s="11"/>
    </row>
    <row r="83" spans="1:14" ht="15" customHeight="1" x14ac:dyDescent="0.25">
      <c r="A83" s="13">
        <f t="shared" si="4"/>
        <v>248</v>
      </c>
      <c r="B83" s="173">
        <v>-8</v>
      </c>
      <c r="C83" s="11"/>
      <c r="D83" s="11"/>
      <c r="E83" s="11"/>
      <c r="F83" s="11"/>
      <c r="G83" s="11"/>
      <c r="H83" s="11"/>
      <c r="I83" s="11"/>
      <c r="J83" s="11"/>
      <c r="K83" s="11"/>
      <c r="L83" s="11"/>
      <c r="M83" s="11"/>
      <c r="N83" s="11"/>
    </row>
    <row r="84" spans="1:14" ht="15" customHeight="1" x14ac:dyDescent="0.25">
      <c r="A84" s="13">
        <f t="shared" si="4"/>
        <v>249</v>
      </c>
      <c r="B84" s="173">
        <v>-7.6</v>
      </c>
      <c r="C84" s="11"/>
      <c r="D84" s="11"/>
      <c r="E84" s="11"/>
      <c r="F84" s="11"/>
      <c r="G84" s="11"/>
      <c r="H84" s="11"/>
      <c r="I84" s="11"/>
      <c r="J84" s="11"/>
      <c r="K84" s="11"/>
      <c r="L84" s="11"/>
      <c r="M84" s="11"/>
      <c r="N84" s="161"/>
    </row>
    <row r="85" spans="1:14" ht="15" customHeight="1" x14ac:dyDescent="0.25">
      <c r="A85" s="13">
        <f t="shared" si="4"/>
        <v>250</v>
      </c>
      <c r="B85" s="173">
        <v>-7.2</v>
      </c>
      <c r="C85" s="11"/>
      <c r="D85" s="11"/>
      <c r="E85" s="11"/>
      <c r="F85" s="11"/>
      <c r="G85" s="11"/>
      <c r="H85" s="11"/>
      <c r="I85" s="11"/>
      <c r="J85" s="11"/>
      <c r="K85" s="11"/>
      <c r="L85" s="11"/>
      <c r="M85" s="11"/>
      <c r="N85" s="11"/>
    </row>
    <row r="86" spans="1:14" ht="15" customHeight="1" x14ac:dyDescent="0.25">
      <c r="A86" s="13">
        <f t="shared" si="4"/>
        <v>251</v>
      </c>
      <c r="B86" s="173">
        <v>-6.8</v>
      </c>
      <c r="C86" s="11"/>
      <c r="D86" s="11"/>
      <c r="E86" s="11"/>
      <c r="F86" s="11"/>
      <c r="G86" s="11"/>
      <c r="H86" s="11"/>
      <c r="I86" s="11"/>
      <c r="J86" s="11"/>
      <c r="K86" s="11"/>
      <c r="L86" s="11"/>
      <c r="M86" s="11"/>
      <c r="N86" s="11"/>
    </row>
    <row r="87" spans="1:14" ht="15" customHeight="1" x14ac:dyDescent="0.25">
      <c r="A87" s="13">
        <f t="shared" si="4"/>
        <v>252</v>
      </c>
      <c r="B87" s="173">
        <v>-6.4</v>
      </c>
      <c r="C87" s="11"/>
      <c r="D87" s="11"/>
      <c r="E87" s="11"/>
      <c r="F87" s="11"/>
      <c r="G87" s="11"/>
      <c r="H87" s="11"/>
      <c r="I87" s="11"/>
      <c r="J87" s="11"/>
      <c r="K87" s="11"/>
      <c r="L87" s="11"/>
      <c r="M87" s="11"/>
      <c r="N87" s="11"/>
    </row>
    <row r="88" spans="1:14" ht="15" customHeight="1" x14ac:dyDescent="0.25">
      <c r="A88" s="13">
        <f t="shared" si="4"/>
        <v>253</v>
      </c>
      <c r="B88" s="173">
        <v>-6</v>
      </c>
      <c r="C88" s="11"/>
      <c r="D88" s="11"/>
      <c r="E88" s="11"/>
      <c r="F88" s="11"/>
      <c r="G88" s="11"/>
      <c r="H88" s="11"/>
      <c r="I88" s="11"/>
      <c r="J88" s="11"/>
      <c r="K88" s="11"/>
      <c r="L88" s="11"/>
      <c r="M88" s="11"/>
      <c r="N88" s="11"/>
    </row>
    <row r="89" spans="1:14" ht="15" customHeight="1" x14ac:dyDescent="0.25">
      <c r="A89" s="13">
        <f t="shared" si="4"/>
        <v>254</v>
      </c>
      <c r="B89" s="173">
        <v>-5.6</v>
      </c>
      <c r="C89" s="11"/>
      <c r="D89" s="11"/>
      <c r="E89" s="11"/>
      <c r="F89" s="11"/>
      <c r="G89" s="11"/>
      <c r="H89" s="11"/>
      <c r="I89" s="11"/>
      <c r="J89" s="11"/>
      <c r="K89" s="11"/>
      <c r="L89" s="11"/>
      <c r="M89" s="11"/>
      <c r="N89" s="11"/>
    </row>
    <row r="90" spans="1:14" ht="15" customHeight="1" x14ac:dyDescent="0.25">
      <c r="A90" s="13">
        <f t="shared" si="4"/>
        <v>255</v>
      </c>
      <c r="B90" s="173">
        <v>-5.2</v>
      </c>
      <c r="C90" s="11"/>
      <c r="D90" s="11"/>
      <c r="E90" s="11"/>
      <c r="F90" s="11"/>
      <c r="G90" s="11"/>
      <c r="H90" s="11"/>
      <c r="I90" s="11"/>
      <c r="J90" s="11"/>
      <c r="K90" s="11"/>
      <c r="L90" s="11"/>
      <c r="M90" s="11"/>
      <c r="N90" s="11"/>
    </row>
    <row r="91" spans="1:14" ht="15" customHeight="1" x14ac:dyDescent="0.25">
      <c r="A91" s="13">
        <f t="shared" si="4"/>
        <v>256</v>
      </c>
      <c r="B91" s="173">
        <v>-4.8</v>
      </c>
      <c r="C91" s="11"/>
      <c r="D91" s="11"/>
      <c r="E91" s="11"/>
      <c r="F91" s="11"/>
      <c r="G91" s="11"/>
      <c r="H91" s="11"/>
      <c r="I91" s="11"/>
      <c r="J91" s="11"/>
      <c r="K91" s="11"/>
      <c r="L91" s="11"/>
      <c r="M91" s="11"/>
      <c r="N91" s="11"/>
    </row>
    <row r="92" spans="1:14" ht="15" customHeight="1" x14ac:dyDescent="0.25">
      <c r="A92" s="13">
        <f t="shared" si="4"/>
        <v>257</v>
      </c>
      <c r="B92" s="173">
        <v>-4.4000000000000004</v>
      </c>
      <c r="C92" s="11"/>
      <c r="D92" s="11"/>
      <c r="E92" s="11"/>
      <c r="F92" s="11"/>
      <c r="G92" s="11"/>
      <c r="H92" s="11"/>
      <c r="I92" s="11"/>
      <c r="J92" s="11"/>
      <c r="K92" s="11"/>
      <c r="L92" s="11"/>
      <c r="M92" s="11"/>
      <c r="N92" s="11"/>
    </row>
    <row r="93" spans="1:14" ht="15" customHeight="1" x14ac:dyDescent="0.25">
      <c r="A93" s="13">
        <f t="shared" si="4"/>
        <v>258</v>
      </c>
      <c r="B93" s="173">
        <v>-4</v>
      </c>
      <c r="C93" s="11"/>
      <c r="D93" s="11"/>
      <c r="E93" s="11"/>
      <c r="F93" s="11"/>
      <c r="G93" s="11"/>
      <c r="H93" s="11"/>
      <c r="I93" s="11"/>
      <c r="J93" s="11"/>
      <c r="K93" s="11"/>
      <c r="L93" s="11"/>
      <c r="M93" s="11"/>
      <c r="N93" s="11"/>
    </row>
    <row r="94" spans="1:14" ht="15" customHeight="1" x14ac:dyDescent="0.25">
      <c r="A94" s="13">
        <f t="shared" si="4"/>
        <v>259</v>
      </c>
      <c r="B94" s="173">
        <v>-3.6</v>
      </c>
      <c r="C94" s="11"/>
      <c r="D94" s="11"/>
      <c r="E94" s="11"/>
      <c r="F94" s="11"/>
      <c r="G94" s="11"/>
      <c r="H94" s="11"/>
      <c r="I94" s="11"/>
      <c r="J94" s="11"/>
      <c r="K94" s="11"/>
      <c r="L94" s="11"/>
      <c r="M94" s="11"/>
      <c r="N94" s="11"/>
    </row>
    <row r="95" spans="1:14" ht="15" customHeight="1" x14ac:dyDescent="0.25">
      <c r="A95" s="13">
        <f t="shared" si="4"/>
        <v>260</v>
      </c>
      <c r="B95" s="173">
        <v>-3.2</v>
      </c>
      <c r="C95" s="11"/>
      <c r="D95" s="11"/>
      <c r="E95" s="11"/>
      <c r="F95" s="11"/>
      <c r="G95" s="11"/>
      <c r="H95" s="11"/>
      <c r="I95" s="11"/>
      <c r="J95" s="11"/>
      <c r="K95" s="11"/>
      <c r="L95" s="11"/>
      <c r="M95" s="11"/>
      <c r="N95" s="11"/>
    </row>
    <row r="96" spans="1:14" ht="15" customHeight="1" x14ac:dyDescent="0.25">
      <c r="A96" s="13">
        <f t="shared" si="4"/>
        <v>261</v>
      </c>
      <c r="B96" s="173">
        <v>-2.8</v>
      </c>
      <c r="C96" s="11"/>
      <c r="D96" s="11"/>
      <c r="E96" s="11"/>
      <c r="F96" s="11"/>
      <c r="G96" s="11"/>
      <c r="H96" s="11"/>
      <c r="I96" s="11"/>
      <c r="J96" s="11"/>
      <c r="K96" s="11"/>
      <c r="L96" s="11"/>
      <c r="M96" s="11"/>
      <c r="N96" s="11"/>
    </row>
    <row r="97" spans="1:14" ht="15" customHeight="1" x14ac:dyDescent="0.25">
      <c r="A97" s="13">
        <f t="shared" si="4"/>
        <v>262</v>
      </c>
      <c r="B97" s="173">
        <v>-2.4</v>
      </c>
      <c r="C97" s="11"/>
      <c r="D97" s="11"/>
      <c r="E97" s="11"/>
      <c r="F97" s="11"/>
      <c r="G97" s="11"/>
      <c r="H97" s="11"/>
      <c r="I97" s="11"/>
      <c r="J97" s="11"/>
      <c r="K97" s="11"/>
      <c r="L97" s="11"/>
      <c r="M97" s="11"/>
      <c r="N97" s="11"/>
    </row>
    <row r="98" spans="1:14" ht="15" customHeight="1" x14ac:dyDescent="0.25">
      <c r="A98" s="13">
        <f t="shared" si="4"/>
        <v>263</v>
      </c>
      <c r="B98" s="173">
        <v>-2</v>
      </c>
      <c r="C98" s="11"/>
      <c r="D98" s="11"/>
      <c r="E98" s="11"/>
      <c r="F98" s="11"/>
      <c r="G98" s="11"/>
      <c r="H98" s="11"/>
      <c r="I98" s="11"/>
      <c r="J98" s="11"/>
      <c r="K98" s="11"/>
      <c r="L98" s="11"/>
      <c r="M98" s="11"/>
      <c r="N98" s="11"/>
    </row>
    <row r="99" spans="1:14" ht="15" customHeight="1" x14ac:dyDescent="0.25">
      <c r="A99" s="13">
        <f t="shared" ref="A99:A117" si="5">A100-1</f>
        <v>264</v>
      </c>
      <c r="B99" s="173">
        <v>-1.6</v>
      </c>
      <c r="C99" s="11"/>
      <c r="D99" s="11"/>
      <c r="E99" s="11"/>
      <c r="F99" s="11"/>
      <c r="G99" s="11"/>
      <c r="H99" s="11"/>
      <c r="I99" s="11"/>
      <c r="J99" s="11"/>
      <c r="K99" s="11"/>
      <c r="L99" s="11"/>
      <c r="M99" s="11"/>
      <c r="N99" s="11"/>
    </row>
    <row r="100" spans="1:14" ht="15" customHeight="1" x14ac:dyDescent="0.25">
      <c r="A100" s="13">
        <f t="shared" si="5"/>
        <v>265</v>
      </c>
      <c r="B100" s="173">
        <v>-1.2</v>
      </c>
      <c r="C100" s="11"/>
      <c r="D100" s="11"/>
      <c r="E100" s="11"/>
      <c r="F100" s="11"/>
      <c r="G100" s="11"/>
      <c r="H100" s="11"/>
      <c r="I100" s="11"/>
      <c r="J100" s="11"/>
      <c r="K100" s="11"/>
      <c r="L100" s="11"/>
      <c r="M100" s="11"/>
      <c r="N100" s="11"/>
    </row>
    <row r="101" spans="1:14" ht="15" customHeight="1" x14ac:dyDescent="0.25">
      <c r="A101" s="13">
        <f t="shared" si="5"/>
        <v>266</v>
      </c>
      <c r="B101" s="173">
        <v>-0.8</v>
      </c>
      <c r="C101" s="11"/>
      <c r="D101" s="11"/>
      <c r="E101" s="11"/>
      <c r="F101" s="11"/>
      <c r="G101" s="11"/>
      <c r="H101" s="11"/>
      <c r="I101" s="11"/>
      <c r="J101" s="11"/>
      <c r="K101" s="11"/>
      <c r="L101" s="11"/>
      <c r="M101" s="11"/>
      <c r="N101" s="11"/>
    </row>
    <row r="102" spans="1:14" ht="15" customHeight="1" x14ac:dyDescent="0.25">
      <c r="A102" s="174">
        <f t="shared" si="5"/>
        <v>267</v>
      </c>
      <c r="B102" s="175">
        <v>-0.4</v>
      </c>
      <c r="C102" s="11"/>
      <c r="D102" s="11"/>
      <c r="E102" s="11"/>
      <c r="F102" s="11"/>
      <c r="G102" s="11"/>
      <c r="H102" s="11"/>
      <c r="I102" s="11"/>
      <c r="J102" s="11"/>
      <c r="K102" s="11"/>
      <c r="L102" s="11"/>
      <c r="M102" s="11"/>
      <c r="N102" s="11"/>
    </row>
    <row r="103" spans="1:14" ht="15" customHeight="1" x14ac:dyDescent="0.25">
      <c r="A103" s="176">
        <f t="shared" si="5"/>
        <v>268</v>
      </c>
      <c r="B103" s="177">
        <v>0</v>
      </c>
      <c r="C103" s="178"/>
      <c r="D103" s="11"/>
      <c r="E103" s="11"/>
      <c r="F103" s="11"/>
      <c r="G103" s="11"/>
      <c r="H103" s="11"/>
      <c r="I103" s="11"/>
      <c r="J103" s="11"/>
      <c r="K103" s="11"/>
      <c r="L103" s="11"/>
      <c r="M103" s="11"/>
      <c r="N103" s="11"/>
    </row>
    <row r="104" spans="1:14" ht="15" customHeight="1" x14ac:dyDescent="0.25">
      <c r="A104" s="176">
        <f t="shared" si="5"/>
        <v>269</v>
      </c>
      <c r="B104" s="177">
        <v>0</v>
      </c>
      <c r="C104" s="178"/>
      <c r="D104" s="11"/>
      <c r="E104" s="11"/>
      <c r="F104" s="11"/>
      <c r="G104" s="11"/>
      <c r="H104" s="11"/>
      <c r="I104" s="11"/>
      <c r="J104" s="11"/>
      <c r="K104" s="11"/>
      <c r="L104" s="11"/>
      <c r="M104" s="11"/>
      <c r="N104" s="11"/>
    </row>
    <row r="105" spans="1:14" ht="15" customHeight="1" x14ac:dyDescent="0.25">
      <c r="A105" s="176">
        <f t="shared" si="5"/>
        <v>270</v>
      </c>
      <c r="B105" s="177">
        <v>0</v>
      </c>
      <c r="C105" s="178"/>
      <c r="D105" s="11"/>
      <c r="E105" s="11"/>
      <c r="F105" s="11"/>
      <c r="G105" s="11"/>
      <c r="H105" s="11"/>
      <c r="I105" s="11"/>
      <c r="J105" s="11"/>
      <c r="K105" s="11"/>
      <c r="L105" s="11"/>
      <c r="M105" s="11"/>
      <c r="N105" s="11"/>
    </row>
    <row r="106" spans="1:14" ht="15" customHeight="1" x14ac:dyDescent="0.25">
      <c r="A106" s="176">
        <f t="shared" si="5"/>
        <v>271</v>
      </c>
      <c r="B106" s="177">
        <v>0</v>
      </c>
      <c r="C106" s="178"/>
      <c r="D106" s="11"/>
      <c r="E106" s="11"/>
      <c r="F106" s="11"/>
      <c r="G106" s="11"/>
      <c r="H106" s="11"/>
      <c r="I106" s="11"/>
      <c r="J106" s="11"/>
      <c r="K106" s="11"/>
      <c r="L106" s="11"/>
      <c r="M106" s="11"/>
      <c r="N106" s="11"/>
    </row>
    <row r="107" spans="1:14" ht="15" customHeight="1" x14ac:dyDescent="0.25">
      <c r="A107" s="176">
        <f t="shared" si="5"/>
        <v>272</v>
      </c>
      <c r="B107" s="177">
        <v>0</v>
      </c>
      <c r="C107" s="178"/>
      <c r="D107" s="11"/>
      <c r="E107" s="11"/>
      <c r="F107" s="11"/>
      <c r="G107" s="11"/>
      <c r="H107" s="11"/>
      <c r="I107" s="11"/>
      <c r="J107" s="11"/>
      <c r="K107" s="11"/>
      <c r="L107" s="11"/>
      <c r="M107" s="11"/>
      <c r="N107" s="11"/>
    </row>
    <row r="108" spans="1:14" ht="15" customHeight="1" x14ac:dyDescent="0.25">
      <c r="A108" s="176">
        <f t="shared" si="5"/>
        <v>273</v>
      </c>
      <c r="B108" s="177">
        <v>0</v>
      </c>
      <c r="C108" s="178"/>
      <c r="D108" s="11"/>
      <c r="E108" s="11"/>
      <c r="F108" s="11"/>
      <c r="G108" s="11"/>
      <c r="H108" s="11"/>
      <c r="I108" s="11"/>
      <c r="J108" s="11"/>
      <c r="K108" s="11"/>
      <c r="L108" s="11"/>
      <c r="M108" s="11"/>
      <c r="N108" s="11"/>
    </row>
    <row r="109" spans="1:14" ht="15" customHeight="1" x14ac:dyDescent="0.25">
      <c r="A109" s="176">
        <f t="shared" si="5"/>
        <v>274</v>
      </c>
      <c r="B109" s="177">
        <v>0</v>
      </c>
      <c r="C109" s="178"/>
      <c r="D109" s="11"/>
      <c r="E109" s="11"/>
      <c r="F109" s="11"/>
      <c r="G109" s="11"/>
      <c r="H109" s="11"/>
      <c r="I109" s="11"/>
      <c r="J109" s="11"/>
      <c r="K109" s="11"/>
      <c r="L109" s="11"/>
      <c r="M109" s="11"/>
      <c r="N109" s="11"/>
    </row>
    <row r="110" spans="1:14" ht="15" customHeight="1" x14ac:dyDescent="0.25">
      <c r="A110" s="176">
        <f t="shared" si="5"/>
        <v>275</v>
      </c>
      <c r="B110" s="177">
        <v>0</v>
      </c>
      <c r="C110" s="178"/>
      <c r="D110" s="11"/>
      <c r="E110" s="11"/>
      <c r="F110" s="11"/>
      <c r="G110" s="11"/>
      <c r="H110" s="11"/>
      <c r="I110" s="11"/>
      <c r="J110" s="11"/>
      <c r="K110" s="11"/>
      <c r="L110" s="11"/>
      <c r="M110" s="11"/>
      <c r="N110" s="11"/>
    </row>
    <row r="111" spans="1:14" ht="15" customHeight="1" x14ac:dyDescent="0.25">
      <c r="A111" s="176">
        <f t="shared" si="5"/>
        <v>276</v>
      </c>
      <c r="B111" s="177">
        <v>0</v>
      </c>
      <c r="C111" s="178"/>
      <c r="D111" s="11"/>
      <c r="E111" s="11"/>
      <c r="F111" s="11"/>
      <c r="G111" s="11"/>
      <c r="H111" s="11"/>
      <c r="I111" s="11"/>
      <c r="J111" s="11"/>
      <c r="K111" s="11"/>
      <c r="L111" s="11"/>
      <c r="M111" s="11"/>
      <c r="N111" s="11"/>
    </row>
    <row r="112" spans="1:14" ht="15" customHeight="1" x14ac:dyDescent="0.25">
      <c r="A112" s="176">
        <f t="shared" si="5"/>
        <v>277</v>
      </c>
      <c r="B112" s="177">
        <v>0</v>
      </c>
      <c r="C112" s="178"/>
      <c r="D112" s="11"/>
      <c r="E112" s="11"/>
      <c r="F112" s="11"/>
      <c r="G112" s="11"/>
      <c r="H112" s="11"/>
      <c r="I112" s="11"/>
      <c r="J112" s="11"/>
      <c r="K112" s="11"/>
      <c r="L112" s="11"/>
      <c r="M112" s="11"/>
      <c r="N112" s="11"/>
    </row>
    <row r="113" spans="1:14" ht="15" customHeight="1" x14ac:dyDescent="0.25">
      <c r="A113" s="176">
        <f t="shared" si="5"/>
        <v>278</v>
      </c>
      <c r="B113" s="177">
        <v>0</v>
      </c>
      <c r="C113" s="178"/>
      <c r="D113" s="11"/>
      <c r="E113" s="11"/>
      <c r="F113" s="11"/>
      <c r="G113" s="11"/>
      <c r="H113" s="11"/>
      <c r="I113" s="11"/>
      <c r="J113" s="11"/>
      <c r="K113" s="11"/>
      <c r="L113" s="11"/>
      <c r="M113" s="11"/>
      <c r="N113" s="11"/>
    </row>
    <row r="114" spans="1:14" ht="15" customHeight="1" x14ac:dyDescent="0.25">
      <c r="A114" s="176">
        <f t="shared" si="5"/>
        <v>279</v>
      </c>
      <c r="B114" s="177">
        <v>0</v>
      </c>
      <c r="C114" s="178"/>
      <c r="D114" s="11"/>
      <c r="E114" s="11"/>
      <c r="F114" s="11"/>
      <c r="G114" s="11"/>
      <c r="H114" s="11"/>
      <c r="I114" s="11"/>
      <c r="J114" s="11"/>
      <c r="K114" s="11"/>
      <c r="L114" s="11"/>
      <c r="M114" s="11"/>
      <c r="N114" s="11"/>
    </row>
    <row r="115" spans="1:14" ht="15" customHeight="1" x14ac:dyDescent="0.25">
      <c r="A115" s="176">
        <f t="shared" si="5"/>
        <v>280</v>
      </c>
      <c r="B115" s="177">
        <v>0</v>
      </c>
      <c r="C115" s="178"/>
      <c r="D115" s="11"/>
      <c r="E115" s="11"/>
      <c r="F115" s="11"/>
      <c r="G115" s="11"/>
      <c r="H115" s="11"/>
      <c r="I115" s="11"/>
      <c r="J115" s="11"/>
      <c r="K115" s="11"/>
      <c r="L115" s="11"/>
      <c r="M115" s="11"/>
      <c r="N115" s="11"/>
    </row>
    <row r="116" spans="1:14" ht="15" customHeight="1" x14ac:dyDescent="0.25">
      <c r="A116" s="176">
        <f t="shared" si="5"/>
        <v>281</v>
      </c>
      <c r="B116" s="177">
        <v>0</v>
      </c>
      <c r="C116" s="178"/>
      <c r="D116" s="11"/>
      <c r="E116" s="11"/>
      <c r="F116" s="11"/>
      <c r="G116" s="11"/>
      <c r="H116" s="11"/>
      <c r="I116" s="11"/>
      <c r="J116" s="11"/>
      <c r="K116" s="11"/>
      <c r="L116" s="11"/>
      <c r="M116" s="11"/>
      <c r="N116" s="11"/>
    </row>
    <row r="117" spans="1:14" ht="15" customHeight="1" x14ac:dyDescent="0.25">
      <c r="A117" s="176">
        <f t="shared" si="5"/>
        <v>282</v>
      </c>
      <c r="B117" s="177">
        <v>0</v>
      </c>
      <c r="C117" s="178"/>
      <c r="D117" s="11"/>
      <c r="E117" s="11"/>
      <c r="F117" s="11"/>
      <c r="G117" s="11"/>
      <c r="H117" s="11"/>
      <c r="I117" s="11"/>
      <c r="J117" s="11"/>
      <c r="K117" s="11"/>
      <c r="L117" s="11"/>
      <c r="M117" s="11"/>
      <c r="N117" s="11"/>
    </row>
    <row r="118" spans="1:14" ht="15" customHeight="1" x14ac:dyDescent="0.25">
      <c r="A118" s="179">
        <f>($J$1*60)+$K$1</f>
        <v>283</v>
      </c>
      <c r="B118" s="180">
        <v>0</v>
      </c>
      <c r="C118" s="178"/>
      <c r="D118" s="11"/>
      <c r="E118" s="11"/>
      <c r="F118" s="11"/>
      <c r="G118" s="11"/>
      <c r="H118" s="11"/>
      <c r="I118" s="11"/>
      <c r="J118" s="11"/>
      <c r="K118" s="11"/>
      <c r="L118" s="11"/>
      <c r="M118" s="11"/>
      <c r="N118" s="11"/>
    </row>
    <row r="119" spans="1:14" ht="15" customHeight="1" x14ac:dyDescent="0.25">
      <c r="A119" s="181">
        <f t="shared" ref="A119:A182" si="6">A118+1</f>
        <v>284</v>
      </c>
      <c r="B119" s="182">
        <v>0.4</v>
      </c>
      <c r="C119" s="11"/>
      <c r="D119" s="11"/>
      <c r="E119" s="11"/>
      <c r="F119" s="11"/>
      <c r="G119" s="11"/>
      <c r="H119" s="11"/>
      <c r="I119" s="11"/>
      <c r="J119" s="11"/>
      <c r="K119" s="11"/>
      <c r="L119" s="11"/>
      <c r="M119" s="11"/>
      <c r="N119" s="11"/>
    </row>
    <row r="120" spans="1:14" ht="15" customHeight="1" x14ac:dyDescent="0.25">
      <c r="A120" s="13">
        <f t="shared" si="6"/>
        <v>285</v>
      </c>
      <c r="B120" s="173">
        <v>0.8</v>
      </c>
      <c r="C120" s="11"/>
      <c r="D120" s="11"/>
      <c r="E120" s="111"/>
      <c r="F120" s="11"/>
      <c r="G120" s="11"/>
      <c r="H120" s="11"/>
      <c r="I120" s="11"/>
      <c r="J120" s="11"/>
      <c r="K120" s="11"/>
      <c r="L120" s="11"/>
      <c r="M120" s="11"/>
      <c r="N120" s="11"/>
    </row>
    <row r="121" spans="1:14" ht="15" customHeight="1" x14ac:dyDescent="0.25">
      <c r="A121" s="13">
        <f t="shared" si="6"/>
        <v>286</v>
      </c>
      <c r="B121" s="173">
        <v>1.2</v>
      </c>
      <c r="C121" s="11"/>
      <c r="D121" s="11"/>
      <c r="E121" s="11"/>
      <c r="F121" s="11"/>
      <c r="G121" s="11"/>
      <c r="H121" s="11"/>
      <c r="I121" s="11"/>
      <c r="J121" s="11"/>
      <c r="K121" s="11"/>
      <c r="L121" s="11"/>
      <c r="M121" s="11"/>
      <c r="N121" s="11"/>
    </row>
    <row r="122" spans="1:14" ht="15" customHeight="1" x14ac:dyDescent="0.25">
      <c r="A122" s="13">
        <f t="shared" si="6"/>
        <v>287</v>
      </c>
      <c r="B122" s="173">
        <v>1.6</v>
      </c>
      <c r="C122" s="11"/>
      <c r="D122" s="11"/>
      <c r="E122" s="11"/>
      <c r="F122" s="11"/>
      <c r="G122" s="11"/>
      <c r="H122" s="11"/>
      <c r="I122" s="11"/>
      <c r="J122" s="11"/>
      <c r="K122" s="11"/>
      <c r="L122" s="11"/>
      <c r="M122" s="11"/>
      <c r="N122" s="11"/>
    </row>
    <row r="123" spans="1:14" ht="15" customHeight="1" x14ac:dyDescent="0.25">
      <c r="A123" s="13">
        <f t="shared" si="6"/>
        <v>288</v>
      </c>
      <c r="B123" s="173">
        <v>2</v>
      </c>
      <c r="C123" s="11"/>
      <c r="D123" s="11"/>
      <c r="E123" s="11"/>
      <c r="F123" s="11"/>
      <c r="G123" s="11"/>
      <c r="H123" s="11"/>
      <c r="I123" s="11"/>
      <c r="J123" s="11"/>
      <c r="K123" s="11"/>
      <c r="L123" s="11"/>
      <c r="M123" s="11"/>
      <c r="N123" s="11"/>
    </row>
    <row r="124" spans="1:14" ht="15" customHeight="1" x14ac:dyDescent="0.25">
      <c r="A124" s="13">
        <f t="shared" si="6"/>
        <v>289</v>
      </c>
      <c r="B124" s="173">
        <v>2.4</v>
      </c>
      <c r="C124" s="11"/>
      <c r="D124" s="11"/>
      <c r="E124" s="11"/>
      <c r="F124" s="11"/>
      <c r="G124" s="11"/>
      <c r="H124" s="11"/>
      <c r="I124" s="11"/>
      <c r="J124" s="11"/>
      <c r="K124" s="11"/>
      <c r="L124" s="11"/>
      <c r="M124" s="11"/>
      <c r="N124" s="11"/>
    </row>
    <row r="125" spans="1:14" ht="15" customHeight="1" x14ac:dyDescent="0.25">
      <c r="A125" s="13">
        <f t="shared" si="6"/>
        <v>290</v>
      </c>
      <c r="B125" s="173">
        <v>2.8</v>
      </c>
      <c r="C125" s="11"/>
      <c r="D125" s="11"/>
      <c r="E125" s="11"/>
      <c r="F125" s="11"/>
      <c r="G125" s="11"/>
      <c r="H125" s="11"/>
      <c r="I125" s="11"/>
      <c r="J125" s="11"/>
      <c r="K125" s="11"/>
      <c r="L125" s="11"/>
      <c r="M125" s="11"/>
      <c r="N125" s="11"/>
    </row>
    <row r="126" spans="1:14" ht="15" customHeight="1" x14ac:dyDescent="0.25">
      <c r="A126" s="13">
        <f t="shared" si="6"/>
        <v>291</v>
      </c>
      <c r="B126" s="173">
        <v>3.2</v>
      </c>
      <c r="C126" s="11"/>
      <c r="D126" s="11"/>
      <c r="E126" s="11"/>
      <c r="F126" s="11"/>
      <c r="G126" s="11"/>
      <c r="H126" s="11"/>
      <c r="I126" s="11"/>
      <c r="J126" s="11"/>
      <c r="K126" s="11"/>
      <c r="L126" s="11"/>
      <c r="M126" s="11"/>
      <c r="N126" s="11"/>
    </row>
    <row r="127" spans="1:14" ht="15" customHeight="1" x14ac:dyDescent="0.25">
      <c r="A127" s="13">
        <f t="shared" si="6"/>
        <v>292</v>
      </c>
      <c r="B127" s="173">
        <v>3.6</v>
      </c>
      <c r="C127" s="11"/>
      <c r="D127" s="11"/>
      <c r="E127" s="11"/>
      <c r="F127" s="11"/>
      <c r="G127" s="11"/>
      <c r="H127" s="11"/>
      <c r="I127" s="11"/>
      <c r="J127" s="11"/>
      <c r="K127" s="11"/>
      <c r="L127" s="11"/>
      <c r="M127" s="11"/>
      <c r="N127" s="11"/>
    </row>
    <row r="128" spans="1:14" ht="15" customHeight="1" x14ac:dyDescent="0.25">
      <c r="A128" s="13">
        <f t="shared" si="6"/>
        <v>293</v>
      </c>
      <c r="B128" s="173">
        <v>4</v>
      </c>
      <c r="C128" s="11"/>
      <c r="D128" s="11"/>
      <c r="E128" s="11"/>
      <c r="F128" s="11"/>
      <c r="G128" s="11"/>
      <c r="H128" s="11"/>
      <c r="I128" s="11"/>
      <c r="J128" s="11"/>
      <c r="K128" s="11"/>
      <c r="L128" s="11"/>
      <c r="M128" s="11"/>
      <c r="N128" s="11"/>
    </row>
    <row r="129" spans="1:14" ht="15" customHeight="1" x14ac:dyDescent="0.25">
      <c r="A129" s="13">
        <f t="shared" si="6"/>
        <v>294</v>
      </c>
      <c r="B129" s="173">
        <v>4.4000000000000004</v>
      </c>
      <c r="C129" s="11"/>
      <c r="D129" s="11"/>
      <c r="E129" s="11"/>
      <c r="F129" s="11"/>
      <c r="G129" s="11"/>
      <c r="H129" s="11"/>
      <c r="I129" s="11"/>
      <c r="J129" s="11"/>
      <c r="K129" s="11"/>
      <c r="L129" s="11"/>
      <c r="M129" s="11"/>
      <c r="N129" s="11"/>
    </row>
    <row r="130" spans="1:14" ht="15" customHeight="1" x14ac:dyDescent="0.25">
      <c r="A130" s="13">
        <f t="shared" si="6"/>
        <v>295</v>
      </c>
      <c r="B130" s="173">
        <v>4.8</v>
      </c>
      <c r="C130" s="11"/>
      <c r="D130" s="11"/>
      <c r="E130" s="11"/>
      <c r="F130" s="11"/>
      <c r="G130" s="11"/>
      <c r="H130" s="11"/>
      <c r="I130" s="11"/>
      <c r="J130" s="11"/>
      <c r="K130" s="11"/>
      <c r="L130" s="11"/>
      <c r="M130" s="11"/>
      <c r="N130" s="11"/>
    </row>
    <row r="131" spans="1:14" ht="15" customHeight="1" x14ac:dyDescent="0.25">
      <c r="A131" s="13">
        <f t="shared" si="6"/>
        <v>296</v>
      </c>
      <c r="B131" s="173">
        <v>5.2</v>
      </c>
      <c r="C131" s="11"/>
      <c r="D131" s="11"/>
      <c r="E131" s="11"/>
      <c r="F131" s="11"/>
      <c r="G131" s="11"/>
      <c r="H131" s="11"/>
      <c r="I131" s="11"/>
      <c r="J131" s="11"/>
      <c r="K131" s="11"/>
      <c r="L131" s="11"/>
      <c r="M131" s="11"/>
      <c r="N131" s="11"/>
    </row>
    <row r="132" spans="1:14" ht="15" customHeight="1" x14ac:dyDescent="0.25">
      <c r="A132" s="13">
        <f t="shared" si="6"/>
        <v>297</v>
      </c>
      <c r="B132" s="173">
        <v>5.6</v>
      </c>
      <c r="C132" s="11"/>
      <c r="D132" s="11"/>
      <c r="E132" s="11"/>
      <c r="F132" s="11"/>
      <c r="G132" s="11"/>
      <c r="H132" s="11"/>
      <c r="I132" s="11"/>
      <c r="J132" s="11"/>
      <c r="K132" s="11"/>
      <c r="L132" s="11"/>
      <c r="M132" s="11"/>
      <c r="N132" s="11"/>
    </row>
    <row r="133" spans="1:14" ht="15" customHeight="1" x14ac:dyDescent="0.25">
      <c r="A133" s="13">
        <f t="shared" si="6"/>
        <v>298</v>
      </c>
      <c r="B133" s="173">
        <v>6</v>
      </c>
      <c r="C133" s="11"/>
      <c r="D133" s="11"/>
      <c r="E133" s="11"/>
      <c r="F133" s="11"/>
      <c r="G133" s="11"/>
      <c r="H133" s="11"/>
      <c r="I133" s="11"/>
      <c r="J133" s="11"/>
      <c r="K133" s="11"/>
      <c r="L133" s="11"/>
      <c r="M133" s="11"/>
      <c r="N133" s="11"/>
    </row>
    <row r="134" spans="1:14" ht="15" customHeight="1" x14ac:dyDescent="0.25">
      <c r="A134" s="13">
        <f t="shared" si="6"/>
        <v>299</v>
      </c>
      <c r="B134" s="173">
        <v>6.4</v>
      </c>
      <c r="C134" s="11"/>
      <c r="D134" s="11"/>
      <c r="E134" s="11"/>
      <c r="F134" s="11"/>
      <c r="G134" s="11"/>
      <c r="H134" s="11"/>
      <c r="I134" s="11"/>
      <c r="J134" s="11"/>
      <c r="K134" s="11"/>
      <c r="L134" s="11"/>
      <c r="M134" s="11"/>
      <c r="N134" s="11"/>
    </row>
    <row r="135" spans="1:14" ht="15" customHeight="1" x14ac:dyDescent="0.25">
      <c r="A135" s="13">
        <f t="shared" si="6"/>
        <v>300</v>
      </c>
      <c r="B135" s="173">
        <v>6.8</v>
      </c>
      <c r="C135" s="11"/>
      <c r="D135" s="11"/>
      <c r="E135" s="11"/>
      <c r="F135" s="11"/>
      <c r="G135" s="11"/>
      <c r="H135" s="11"/>
      <c r="I135" s="11"/>
      <c r="J135" s="11"/>
      <c r="K135" s="11"/>
      <c r="L135" s="11"/>
      <c r="M135" s="11"/>
      <c r="N135" s="11"/>
    </row>
    <row r="136" spans="1:14" ht="15" customHeight="1" x14ac:dyDescent="0.25">
      <c r="A136" s="13">
        <f t="shared" si="6"/>
        <v>301</v>
      </c>
      <c r="B136" s="173">
        <v>7.2</v>
      </c>
      <c r="C136" s="11"/>
      <c r="D136" s="11"/>
      <c r="E136" s="11"/>
      <c r="F136" s="11"/>
      <c r="G136" s="11"/>
      <c r="H136" s="11"/>
      <c r="I136" s="11"/>
      <c r="J136" s="11"/>
      <c r="K136" s="11"/>
      <c r="L136" s="11"/>
      <c r="M136" s="11"/>
      <c r="N136" s="11"/>
    </row>
    <row r="137" spans="1:14" ht="15" customHeight="1" x14ac:dyDescent="0.25">
      <c r="A137" s="13">
        <f t="shared" si="6"/>
        <v>302</v>
      </c>
      <c r="B137" s="173">
        <v>7.6</v>
      </c>
      <c r="C137" s="11"/>
      <c r="D137" s="11"/>
      <c r="E137" s="11"/>
      <c r="F137" s="11"/>
      <c r="G137" s="11"/>
      <c r="H137" s="11"/>
      <c r="I137" s="11"/>
      <c r="J137" s="11"/>
      <c r="K137" s="11"/>
      <c r="L137" s="11"/>
      <c r="M137" s="11"/>
      <c r="N137" s="11"/>
    </row>
    <row r="138" spans="1:14" ht="15" customHeight="1" x14ac:dyDescent="0.25">
      <c r="A138" s="13">
        <f t="shared" si="6"/>
        <v>303</v>
      </c>
      <c r="B138" s="173">
        <v>8</v>
      </c>
      <c r="C138" s="11"/>
      <c r="D138" s="11"/>
      <c r="E138" s="11"/>
      <c r="F138" s="11"/>
      <c r="G138" s="11"/>
      <c r="H138" s="11"/>
      <c r="I138" s="11"/>
      <c r="J138" s="11"/>
      <c r="K138" s="11"/>
      <c r="L138" s="11"/>
      <c r="M138" s="11"/>
      <c r="N138" s="11"/>
    </row>
    <row r="139" spans="1:14" ht="15" customHeight="1" x14ac:dyDescent="0.25">
      <c r="A139" s="13">
        <f t="shared" si="6"/>
        <v>304</v>
      </c>
      <c r="B139" s="173">
        <v>8.4</v>
      </c>
      <c r="C139" s="11"/>
      <c r="D139" s="11"/>
      <c r="E139" s="11"/>
      <c r="F139" s="11"/>
      <c r="G139" s="11"/>
      <c r="H139" s="11"/>
      <c r="I139" s="11"/>
      <c r="J139" s="11"/>
      <c r="K139" s="11"/>
      <c r="L139" s="11"/>
      <c r="M139" s="11"/>
      <c r="N139" s="11"/>
    </row>
    <row r="140" spans="1:14" ht="15" customHeight="1" x14ac:dyDescent="0.25">
      <c r="A140" s="13">
        <f t="shared" si="6"/>
        <v>305</v>
      </c>
      <c r="B140" s="173">
        <v>8.8000000000000007</v>
      </c>
      <c r="C140" s="11"/>
      <c r="D140" s="11"/>
      <c r="E140" s="11"/>
      <c r="F140" s="11"/>
      <c r="G140" s="11"/>
      <c r="H140" s="11"/>
      <c r="I140" s="11"/>
      <c r="J140" s="11"/>
      <c r="K140" s="11"/>
      <c r="L140" s="11"/>
      <c r="M140" s="11"/>
      <c r="N140" s="11"/>
    </row>
    <row r="141" spans="1:14" ht="15" customHeight="1" x14ac:dyDescent="0.25">
      <c r="A141" s="13">
        <f t="shared" si="6"/>
        <v>306</v>
      </c>
      <c r="B141" s="173">
        <v>9.1999999999999993</v>
      </c>
      <c r="C141" s="11"/>
      <c r="D141" s="11"/>
      <c r="E141" s="11"/>
      <c r="F141" s="11"/>
      <c r="G141" s="11"/>
      <c r="H141" s="11"/>
      <c r="I141" s="11"/>
      <c r="J141" s="11"/>
      <c r="K141" s="11"/>
      <c r="L141" s="11"/>
      <c r="M141" s="11"/>
      <c r="N141" s="11"/>
    </row>
    <row r="142" spans="1:14" ht="15" customHeight="1" x14ac:dyDescent="0.25">
      <c r="A142" s="13">
        <f t="shared" si="6"/>
        <v>307</v>
      </c>
      <c r="B142" s="173">
        <v>9.6</v>
      </c>
      <c r="C142" s="11"/>
      <c r="D142" s="11"/>
      <c r="E142" s="11"/>
      <c r="F142" s="11"/>
      <c r="G142" s="11"/>
      <c r="H142" s="11"/>
      <c r="I142" s="11"/>
      <c r="J142" s="11"/>
      <c r="K142" s="11"/>
      <c r="L142" s="11"/>
      <c r="M142" s="11"/>
      <c r="N142" s="11"/>
    </row>
    <row r="143" spans="1:14" ht="15" customHeight="1" x14ac:dyDescent="0.25">
      <c r="A143" s="13">
        <f t="shared" si="6"/>
        <v>308</v>
      </c>
      <c r="B143" s="173">
        <v>10</v>
      </c>
      <c r="C143" s="11"/>
      <c r="D143" s="11"/>
      <c r="E143" s="11"/>
      <c r="F143" s="11"/>
      <c r="G143" s="11"/>
      <c r="H143" s="11"/>
      <c r="I143" s="11"/>
      <c r="J143" s="11"/>
      <c r="K143" s="11"/>
      <c r="L143" s="11"/>
      <c r="M143" s="11"/>
      <c r="N143" s="11"/>
    </row>
    <row r="144" spans="1:14" ht="15" customHeight="1" x14ac:dyDescent="0.25">
      <c r="A144" s="13">
        <f t="shared" si="6"/>
        <v>309</v>
      </c>
      <c r="B144" s="173">
        <v>10.4</v>
      </c>
      <c r="C144" s="11"/>
      <c r="D144" s="11"/>
      <c r="E144" s="11"/>
      <c r="F144" s="11"/>
      <c r="G144" s="11"/>
      <c r="H144" s="11"/>
      <c r="I144" s="11"/>
      <c r="J144" s="11"/>
      <c r="K144" s="11"/>
      <c r="L144" s="11"/>
      <c r="M144" s="11"/>
      <c r="N144" s="11"/>
    </row>
    <row r="145" spans="1:14" ht="15" customHeight="1" x14ac:dyDescent="0.25">
      <c r="A145" s="13">
        <f t="shared" si="6"/>
        <v>310</v>
      </c>
      <c r="B145" s="173">
        <v>10.8</v>
      </c>
      <c r="C145" s="11"/>
      <c r="D145" s="11"/>
      <c r="E145" s="11"/>
      <c r="F145" s="11"/>
      <c r="G145" s="11"/>
      <c r="H145" s="11"/>
      <c r="I145" s="11"/>
      <c r="J145" s="11"/>
      <c r="K145" s="11"/>
      <c r="L145" s="11"/>
      <c r="M145" s="11"/>
      <c r="N145" s="11"/>
    </row>
    <row r="146" spans="1:14" ht="15" customHeight="1" x14ac:dyDescent="0.25">
      <c r="A146" s="13">
        <f t="shared" si="6"/>
        <v>311</v>
      </c>
      <c r="B146" s="173">
        <v>11.2</v>
      </c>
      <c r="C146" s="11"/>
      <c r="D146" s="11"/>
      <c r="E146" s="11"/>
      <c r="F146" s="11"/>
      <c r="G146" s="11"/>
      <c r="H146" s="11"/>
      <c r="I146" s="11"/>
      <c r="J146" s="11"/>
      <c r="K146" s="11"/>
      <c r="L146" s="11"/>
      <c r="M146" s="11"/>
      <c r="N146" s="11"/>
    </row>
    <row r="147" spans="1:14" ht="15" customHeight="1" x14ac:dyDescent="0.25">
      <c r="A147" s="13">
        <f t="shared" si="6"/>
        <v>312</v>
      </c>
      <c r="B147" s="173">
        <v>11.6</v>
      </c>
      <c r="C147" s="11"/>
      <c r="D147" s="11"/>
      <c r="E147" s="11"/>
      <c r="F147" s="11"/>
      <c r="G147" s="11"/>
      <c r="H147" s="11"/>
      <c r="I147" s="11"/>
      <c r="J147" s="11"/>
      <c r="K147" s="11"/>
      <c r="L147" s="11"/>
      <c r="M147" s="11"/>
      <c r="N147" s="11"/>
    </row>
    <row r="148" spans="1:14" ht="15" customHeight="1" x14ac:dyDescent="0.25">
      <c r="A148" s="13">
        <f t="shared" si="6"/>
        <v>313</v>
      </c>
      <c r="B148" s="173">
        <v>12</v>
      </c>
      <c r="C148" s="11"/>
      <c r="D148" s="11"/>
      <c r="E148" s="11"/>
      <c r="F148" s="11"/>
      <c r="G148" s="11"/>
      <c r="H148" s="11"/>
      <c r="I148" s="11"/>
      <c r="J148" s="11"/>
      <c r="K148" s="11"/>
      <c r="L148" s="11"/>
      <c r="M148" s="11"/>
      <c r="N148" s="11"/>
    </row>
    <row r="149" spans="1:14" ht="15" customHeight="1" x14ac:dyDescent="0.25">
      <c r="A149" s="13">
        <f t="shared" si="6"/>
        <v>314</v>
      </c>
      <c r="B149" s="173">
        <v>12.4</v>
      </c>
      <c r="C149" s="11"/>
      <c r="D149" s="11"/>
      <c r="E149" s="11"/>
      <c r="F149" s="11"/>
      <c r="G149" s="11"/>
      <c r="H149" s="11"/>
      <c r="I149" s="11"/>
      <c r="J149" s="11"/>
      <c r="K149" s="11"/>
      <c r="L149" s="11"/>
      <c r="M149" s="11"/>
      <c r="N149" s="11"/>
    </row>
    <row r="150" spans="1:14" ht="15" customHeight="1" x14ac:dyDescent="0.25">
      <c r="A150" s="13">
        <f t="shared" si="6"/>
        <v>315</v>
      </c>
      <c r="B150" s="173">
        <v>12.8</v>
      </c>
      <c r="C150" s="11"/>
      <c r="D150" s="11"/>
      <c r="E150" s="11"/>
      <c r="F150" s="11"/>
      <c r="G150" s="11"/>
      <c r="H150" s="11"/>
      <c r="I150" s="11"/>
      <c r="J150" s="11"/>
      <c r="K150" s="11"/>
      <c r="L150" s="11"/>
      <c r="M150" s="11"/>
      <c r="N150" s="11"/>
    </row>
    <row r="151" spans="1:14" ht="15" customHeight="1" x14ac:dyDescent="0.25">
      <c r="A151" s="13">
        <f t="shared" si="6"/>
        <v>316</v>
      </c>
      <c r="B151" s="173">
        <v>13.2</v>
      </c>
      <c r="C151" s="11"/>
      <c r="D151" s="11"/>
      <c r="E151" s="11"/>
      <c r="F151" s="11"/>
      <c r="G151" s="11"/>
      <c r="H151" s="11"/>
      <c r="I151" s="11"/>
      <c r="J151" s="11"/>
      <c r="K151" s="11"/>
      <c r="L151" s="11"/>
      <c r="M151" s="11"/>
      <c r="N151" s="11"/>
    </row>
    <row r="152" spans="1:14" ht="15" customHeight="1" x14ac:dyDescent="0.25">
      <c r="A152" s="13">
        <f t="shared" si="6"/>
        <v>317</v>
      </c>
      <c r="B152" s="173">
        <v>13.6</v>
      </c>
      <c r="C152" s="11"/>
      <c r="D152" s="11"/>
      <c r="E152" s="11"/>
      <c r="F152" s="11"/>
      <c r="G152" s="11"/>
      <c r="H152" s="11"/>
      <c r="I152" s="11"/>
      <c r="J152" s="11"/>
      <c r="K152" s="11"/>
      <c r="L152" s="11"/>
      <c r="M152" s="11"/>
      <c r="N152" s="11"/>
    </row>
    <row r="153" spans="1:14" ht="15" customHeight="1" x14ac:dyDescent="0.25">
      <c r="A153" s="13">
        <f t="shared" si="6"/>
        <v>318</v>
      </c>
      <c r="B153" s="173">
        <v>14</v>
      </c>
      <c r="C153" s="11"/>
      <c r="D153" s="11"/>
      <c r="E153" s="11"/>
      <c r="F153" s="11"/>
      <c r="G153" s="11"/>
      <c r="H153" s="11"/>
      <c r="I153" s="11"/>
      <c r="J153" s="11"/>
      <c r="K153" s="11"/>
      <c r="L153" s="11"/>
      <c r="M153" s="11"/>
      <c r="N153" s="11"/>
    </row>
    <row r="154" spans="1:14" ht="15" customHeight="1" x14ac:dyDescent="0.25">
      <c r="A154" s="13">
        <f t="shared" si="6"/>
        <v>319</v>
      </c>
      <c r="B154" s="173">
        <v>14.4</v>
      </c>
      <c r="C154" s="11"/>
      <c r="D154" s="11"/>
      <c r="E154" s="11"/>
      <c r="F154" s="11"/>
      <c r="G154" s="11"/>
      <c r="H154" s="11"/>
      <c r="I154" s="11"/>
      <c r="J154" s="11"/>
      <c r="K154" s="11"/>
      <c r="L154" s="11"/>
      <c r="M154" s="11"/>
      <c r="N154" s="11"/>
    </row>
    <row r="155" spans="1:14" ht="15" customHeight="1" x14ac:dyDescent="0.25">
      <c r="A155" s="13">
        <f t="shared" si="6"/>
        <v>320</v>
      </c>
      <c r="B155" s="173">
        <v>14.8</v>
      </c>
      <c r="C155" s="11"/>
      <c r="D155" s="11"/>
      <c r="E155" s="11"/>
      <c r="F155" s="11"/>
      <c r="G155" s="11"/>
      <c r="H155" s="11"/>
      <c r="I155" s="11"/>
      <c r="J155" s="11"/>
      <c r="K155" s="11"/>
      <c r="L155" s="11"/>
      <c r="M155" s="11"/>
      <c r="N155" s="11"/>
    </row>
    <row r="156" spans="1:14" ht="15" customHeight="1" x14ac:dyDescent="0.25">
      <c r="A156" s="13">
        <f t="shared" si="6"/>
        <v>321</v>
      </c>
      <c r="B156" s="173">
        <v>15.2</v>
      </c>
      <c r="C156" s="11"/>
      <c r="D156" s="11"/>
      <c r="E156" s="11"/>
      <c r="F156" s="11"/>
      <c r="G156" s="11"/>
      <c r="H156" s="11"/>
      <c r="I156" s="11"/>
      <c r="J156" s="11"/>
      <c r="K156" s="11"/>
      <c r="L156" s="11"/>
      <c r="M156" s="11"/>
      <c r="N156" s="11"/>
    </row>
    <row r="157" spans="1:14" ht="15" customHeight="1" x14ac:dyDescent="0.25">
      <c r="A157" s="13">
        <f t="shared" si="6"/>
        <v>322</v>
      </c>
      <c r="B157" s="173">
        <v>15.6</v>
      </c>
      <c r="C157" s="11"/>
      <c r="D157" s="11"/>
      <c r="E157" s="11"/>
      <c r="F157" s="11"/>
      <c r="G157" s="11"/>
      <c r="H157" s="11"/>
      <c r="I157" s="11"/>
      <c r="J157" s="11"/>
      <c r="K157" s="11"/>
      <c r="L157" s="11"/>
      <c r="M157" s="11"/>
      <c r="N157" s="11"/>
    </row>
    <row r="158" spans="1:14" ht="15" customHeight="1" x14ac:dyDescent="0.25">
      <c r="A158" s="13">
        <f t="shared" si="6"/>
        <v>323</v>
      </c>
      <c r="B158" s="173">
        <v>16</v>
      </c>
      <c r="C158" s="11"/>
      <c r="D158" s="11"/>
      <c r="E158" s="11"/>
      <c r="F158" s="11"/>
      <c r="G158" s="11"/>
      <c r="H158" s="11"/>
      <c r="I158" s="11"/>
      <c r="J158" s="11"/>
      <c r="K158" s="11"/>
      <c r="L158" s="11"/>
      <c r="M158" s="11"/>
      <c r="N158" s="11"/>
    </row>
    <row r="159" spans="1:14" ht="15" customHeight="1" x14ac:dyDescent="0.25">
      <c r="A159" s="13">
        <f t="shared" si="6"/>
        <v>324</v>
      </c>
      <c r="B159" s="173">
        <v>16.399999999999999</v>
      </c>
      <c r="C159" s="11"/>
      <c r="D159" s="11"/>
      <c r="E159" s="11"/>
      <c r="F159" s="11"/>
      <c r="G159" s="11"/>
      <c r="H159" s="11"/>
      <c r="I159" s="11"/>
      <c r="J159" s="11"/>
      <c r="K159" s="11"/>
      <c r="L159" s="11"/>
      <c r="M159" s="11"/>
      <c r="N159" s="11"/>
    </row>
    <row r="160" spans="1:14" ht="15" customHeight="1" x14ac:dyDescent="0.25">
      <c r="A160" s="13">
        <f t="shared" si="6"/>
        <v>325</v>
      </c>
      <c r="B160" s="173">
        <v>16.8</v>
      </c>
      <c r="C160" s="11"/>
      <c r="D160" s="11"/>
      <c r="E160" s="11"/>
      <c r="F160" s="11"/>
      <c r="G160" s="11"/>
      <c r="H160" s="11"/>
      <c r="I160" s="11"/>
      <c r="J160" s="11"/>
      <c r="K160" s="11"/>
      <c r="L160" s="11"/>
      <c r="M160" s="11"/>
      <c r="N160" s="11"/>
    </row>
    <row r="161" spans="1:14" ht="15" customHeight="1" x14ac:dyDescent="0.25">
      <c r="A161" s="13">
        <f t="shared" si="6"/>
        <v>326</v>
      </c>
      <c r="B161" s="173">
        <v>17.2</v>
      </c>
      <c r="C161" s="11"/>
      <c r="D161" s="11"/>
      <c r="E161" s="11"/>
      <c r="F161" s="11"/>
      <c r="G161" s="11"/>
      <c r="H161" s="11"/>
      <c r="I161" s="11"/>
      <c r="J161" s="11"/>
      <c r="K161" s="11"/>
      <c r="L161" s="11"/>
      <c r="M161" s="11"/>
      <c r="N161" s="11"/>
    </row>
    <row r="162" spans="1:14" ht="15" customHeight="1" x14ac:dyDescent="0.25">
      <c r="A162" s="13">
        <f t="shared" si="6"/>
        <v>327</v>
      </c>
      <c r="B162" s="173">
        <v>17.600000000000001</v>
      </c>
      <c r="C162" s="11"/>
      <c r="D162" s="11"/>
      <c r="E162" s="11"/>
      <c r="F162" s="11"/>
      <c r="G162" s="11"/>
      <c r="H162" s="11"/>
      <c r="I162" s="11"/>
      <c r="J162" s="11"/>
      <c r="K162" s="11"/>
      <c r="L162" s="11"/>
      <c r="M162" s="11"/>
      <c r="N162" s="11"/>
    </row>
    <row r="163" spans="1:14" ht="15" customHeight="1" x14ac:dyDescent="0.25">
      <c r="A163" s="13">
        <f t="shared" si="6"/>
        <v>328</v>
      </c>
      <c r="B163" s="173">
        <v>18</v>
      </c>
      <c r="C163" s="11"/>
      <c r="D163" s="11"/>
      <c r="E163" s="11"/>
      <c r="F163" s="11"/>
      <c r="G163" s="11"/>
      <c r="H163" s="11"/>
      <c r="I163" s="11"/>
      <c r="J163" s="11"/>
      <c r="K163" s="11"/>
      <c r="L163" s="11"/>
      <c r="M163" s="11"/>
      <c r="N163" s="11"/>
    </row>
    <row r="164" spans="1:14" ht="15" customHeight="1" x14ac:dyDescent="0.25">
      <c r="A164" s="13">
        <f t="shared" si="6"/>
        <v>329</v>
      </c>
      <c r="B164" s="173">
        <v>18.399999999999999</v>
      </c>
      <c r="C164" s="11"/>
      <c r="D164" s="11"/>
      <c r="E164" s="11"/>
      <c r="F164" s="11"/>
      <c r="G164" s="11"/>
      <c r="H164" s="11"/>
      <c r="I164" s="11"/>
      <c r="J164" s="11"/>
      <c r="K164" s="11"/>
      <c r="L164" s="11"/>
      <c r="M164" s="11"/>
      <c r="N164" s="11"/>
    </row>
    <row r="165" spans="1:14" ht="15" customHeight="1" x14ac:dyDescent="0.25">
      <c r="A165" s="13">
        <f t="shared" si="6"/>
        <v>330</v>
      </c>
      <c r="B165" s="173">
        <v>18.8</v>
      </c>
      <c r="C165" s="11"/>
      <c r="D165" s="11"/>
      <c r="E165" s="11"/>
      <c r="F165" s="11"/>
      <c r="G165" s="11"/>
      <c r="H165" s="11"/>
      <c r="I165" s="11"/>
      <c r="J165" s="11"/>
      <c r="K165" s="11"/>
      <c r="L165" s="11"/>
      <c r="M165" s="11"/>
      <c r="N165" s="11"/>
    </row>
    <row r="166" spans="1:14" ht="15" customHeight="1" x14ac:dyDescent="0.25">
      <c r="A166" s="13">
        <f t="shared" si="6"/>
        <v>331</v>
      </c>
      <c r="B166" s="173">
        <v>19.2</v>
      </c>
      <c r="C166" s="11"/>
      <c r="D166" s="11"/>
      <c r="E166" s="11"/>
      <c r="F166" s="11"/>
      <c r="G166" s="11"/>
      <c r="H166" s="11"/>
      <c r="I166" s="11"/>
      <c r="J166" s="11"/>
      <c r="K166" s="11"/>
      <c r="L166" s="11"/>
      <c r="M166" s="11"/>
      <c r="N166" s="11"/>
    </row>
    <row r="167" spans="1:14" ht="15" customHeight="1" x14ac:dyDescent="0.25">
      <c r="A167" s="13">
        <f t="shared" si="6"/>
        <v>332</v>
      </c>
      <c r="B167" s="173">
        <v>19.600000000000001</v>
      </c>
      <c r="C167" s="11"/>
      <c r="D167" s="11"/>
      <c r="E167" s="11"/>
      <c r="F167" s="11"/>
      <c r="G167" s="11"/>
      <c r="H167" s="11"/>
      <c r="I167" s="11"/>
      <c r="J167" s="11"/>
      <c r="K167" s="11"/>
      <c r="L167" s="11"/>
      <c r="M167" s="11"/>
      <c r="N167" s="11"/>
    </row>
    <row r="168" spans="1:14" ht="15" customHeight="1" x14ac:dyDescent="0.25">
      <c r="A168" s="13">
        <f t="shared" si="6"/>
        <v>333</v>
      </c>
      <c r="B168" s="173">
        <v>20</v>
      </c>
      <c r="C168" s="11"/>
      <c r="D168" s="11"/>
      <c r="E168" s="11"/>
      <c r="F168" s="11"/>
      <c r="G168" s="11"/>
      <c r="H168" s="11"/>
      <c r="I168" s="11"/>
      <c r="J168" s="11"/>
      <c r="K168" s="11"/>
      <c r="L168" s="11"/>
      <c r="M168" s="11"/>
      <c r="N168" s="11"/>
    </row>
    <row r="169" spans="1:14" ht="15" customHeight="1" x14ac:dyDescent="0.25">
      <c r="A169" s="13">
        <f t="shared" si="6"/>
        <v>334</v>
      </c>
      <c r="B169" s="173">
        <v>20.399999999999999</v>
      </c>
      <c r="C169" s="11"/>
      <c r="D169" s="11"/>
      <c r="E169" s="11"/>
      <c r="F169" s="11"/>
      <c r="G169" s="11"/>
      <c r="H169" s="11"/>
      <c r="I169" s="11"/>
      <c r="J169" s="11"/>
      <c r="K169" s="11"/>
      <c r="L169" s="11"/>
      <c r="M169" s="11"/>
      <c r="N169" s="11"/>
    </row>
    <row r="170" spans="1:14" ht="15" customHeight="1" x14ac:dyDescent="0.25">
      <c r="A170" s="13">
        <f t="shared" si="6"/>
        <v>335</v>
      </c>
      <c r="B170" s="173">
        <v>20.8</v>
      </c>
      <c r="C170" s="11"/>
      <c r="D170" s="11"/>
      <c r="E170" s="11"/>
      <c r="F170" s="11"/>
      <c r="G170" s="11"/>
      <c r="H170" s="11"/>
      <c r="I170" s="11"/>
      <c r="J170" s="11"/>
      <c r="K170" s="11"/>
      <c r="L170" s="11"/>
      <c r="M170" s="11"/>
      <c r="N170" s="11"/>
    </row>
    <row r="171" spans="1:14" ht="15" customHeight="1" x14ac:dyDescent="0.25">
      <c r="A171" s="13">
        <f t="shared" si="6"/>
        <v>336</v>
      </c>
      <c r="B171" s="173">
        <v>21.2</v>
      </c>
      <c r="C171" s="11"/>
      <c r="D171" s="11"/>
      <c r="E171" s="11"/>
      <c r="F171" s="11"/>
      <c r="G171" s="11"/>
      <c r="H171" s="11"/>
      <c r="I171" s="11"/>
      <c r="J171" s="11"/>
      <c r="K171" s="11"/>
      <c r="L171" s="11"/>
      <c r="M171" s="11"/>
      <c r="N171" s="11"/>
    </row>
    <row r="172" spans="1:14" ht="15" customHeight="1" x14ac:dyDescent="0.25">
      <c r="A172" s="13">
        <f t="shared" si="6"/>
        <v>337</v>
      </c>
      <c r="B172" s="173">
        <v>21.6</v>
      </c>
      <c r="C172" s="11"/>
      <c r="D172" s="11"/>
      <c r="E172" s="11"/>
      <c r="F172" s="11"/>
      <c r="G172" s="11"/>
      <c r="H172" s="11"/>
      <c r="I172" s="11"/>
      <c r="J172" s="11"/>
      <c r="K172" s="11"/>
      <c r="L172" s="11"/>
      <c r="M172" s="11"/>
      <c r="N172" s="11"/>
    </row>
    <row r="173" spans="1:14" ht="15" customHeight="1" x14ac:dyDescent="0.25">
      <c r="A173" s="13">
        <f t="shared" si="6"/>
        <v>338</v>
      </c>
      <c r="B173" s="173">
        <v>22</v>
      </c>
      <c r="C173" s="11"/>
      <c r="D173" s="11"/>
      <c r="E173" s="11"/>
      <c r="F173" s="11"/>
      <c r="G173" s="11"/>
      <c r="H173" s="11"/>
      <c r="I173" s="11"/>
      <c r="J173" s="11"/>
      <c r="K173" s="11"/>
      <c r="L173" s="11"/>
      <c r="M173" s="11"/>
      <c r="N173" s="11"/>
    </row>
    <row r="174" spans="1:14" ht="15" customHeight="1" x14ac:dyDescent="0.25">
      <c r="A174" s="13">
        <f t="shared" si="6"/>
        <v>339</v>
      </c>
      <c r="B174" s="173">
        <v>22.4</v>
      </c>
      <c r="C174" s="11"/>
      <c r="D174" s="11"/>
      <c r="E174" s="11"/>
      <c r="F174" s="11"/>
      <c r="G174" s="11"/>
      <c r="H174" s="11"/>
      <c r="I174" s="11"/>
      <c r="J174" s="11"/>
      <c r="K174" s="11"/>
      <c r="L174" s="11"/>
      <c r="M174" s="11"/>
      <c r="N174" s="11"/>
    </row>
    <row r="175" spans="1:14" ht="15" customHeight="1" x14ac:dyDescent="0.25">
      <c r="A175" s="13">
        <f t="shared" si="6"/>
        <v>340</v>
      </c>
      <c r="B175" s="173">
        <v>22.8</v>
      </c>
      <c r="C175" s="11"/>
      <c r="D175" s="11"/>
      <c r="E175" s="11"/>
      <c r="F175" s="11"/>
      <c r="G175" s="11"/>
      <c r="H175" s="11"/>
      <c r="I175" s="11"/>
      <c r="J175" s="11"/>
      <c r="K175" s="11"/>
      <c r="L175" s="11"/>
      <c r="M175" s="11"/>
      <c r="N175" s="11"/>
    </row>
    <row r="176" spans="1:14" ht="15" customHeight="1" x14ac:dyDescent="0.25">
      <c r="A176" s="13">
        <f t="shared" si="6"/>
        <v>341</v>
      </c>
      <c r="B176" s="173">
        <v>23.2</v>
      </c>
      <c r="C176" s="11"/>
      <c r="D176" s="11"/>
      <c r="E176" s="11"/>
      <c r="F176" s="11"/>
      <c r="G176" s="11"/>
      <c r="H176" s="11"/>
      <c r="I176" s="11"/>
      <c r="J176" s="11"/>
      <c r="K176" s="11"/>
      <c r="L176" s="11"/>
      <c r="M176" s="11"/>
      <c r="N176" s="11"/>
    </row>
    <row r="177" spans="1:14" ht="15" customHeight="1" x14ac:dyDescent="0.25">
      <c r="A177" s="13">
        <f t="shared" si="6"/>
        <v>342</v>
      </c>
      <c r="B177" s="173">
        <v>23.6</v>
      </c>
      <c r="C177" s="11"/>
      <c r="D177" s="11"/>
      <c r="E177" s="11"/>
      <c r="F177" s="11"/>
      <c r="G177" s="11"/>
      <c r="H177" s="11"/>
      <c r="I177" s="11"/>
      <c r="J177" s="11"/>
      <c r="K177" s="11"/>
      <c r="L177" s="11"/>
      <c r="M177" s="11"/>
      <c r="N177" s="11"/>
    </row>
    <row r="178" spans="1:14" ht="15" customHeight="1" x14ac:dyDescent="0.25">
      <c r="A178" s="13">
        <f t="shared" si="6"/>
        <v>343</v>
      </c>
      <c r="B178" s="173">
        <v>24</v>
      </c>
      <c r="C178" s="11"/>
      <c r="D178" s="11"/>
      <c r="E178" s="11"/>
      <c r="F178" s="11"/>
      <c r="G178" s="11"/>
      <c r="H178" s="11"/>
      <c r="I178" s="11"/>
      <c r="J178" s="11"/>
      <c r="K178" s="11"/>
      <c r="L178" s="11"/>
      <c r="M178" s="11"/>
      <c r="N178" s="11"/>
    </row>
    <row r="179" spans="1:14" ht="15" customHeight="1" x14ac:dyDescent="0.25">
      <c r="A179" s="13">
        <f t="shared" si="6"/>
        <v>344</v>
      </c>
      <c r="B179" s="173">
        <v>24.4</v>
      </c>
      <c r="C179" s="11"/>
      <c r="D179" s="11"/>
      <c r="E179" s="11"/>
      <c r="F179" s="11"/>
      <c r="G179" s="11"/>
      <c r="H179" s="11"/>
      <c r="I179" s="11"/>
      <c r="J179" s="11"/>
      <c r="K179" s="11"/>
      <c r="L179" s="11"/>
      <c r="M179" s="11"/>
      <c r="N179" s="11"/>
    </row>
    <row r="180" spans="1:14" ht="15" customHeight="1" x14ac:dyDescent="0.25">
      <c r="A180" s="13">
        <f t="shared" si="6"/>
        <v>345</v>
      </c>
      <c r="B180" s="173">
        <v>24.8</v>
      </c>
      <c r="C180" s="11"/>
      <c r="D180" s="11"/>
      <c r="E180" s="11"/>
      <c r="F180" s="11"/>
      <c r="G180" s="11"/>
      <c r="H180" s="11"/>
      <c r="I180" s="11"/>
      <c r="J180" s="11"/>
      <c r="K180" s="11"/>
      <c r="L180" s="11"/>
      <c r="M180" s="11"/>
      <c r="N180" s="11"/>
    </row>
    <row r="181" spans="1:14" ht="15" customHeight="1" x14ac:dyDescent="0.25">
      <c r="A181" s="13">
        <f t="shared" si="6"/>
        <v>346</v>
      </c>
      <c r="B181" s="173">
        <v>25.2</v>
      </c>
      <c r="C181" s="11"/>
      <c r="D181" s="11"/>
      <c r="E181" s="11"/>
      <c r="F181" s="11"/>
      <c r="G181" s="11"/>
      <c r="H181" s="11"/>
      <c r="I181" s="11"/>
      <c r="J181" s="11"/>
      <c r="K181" s="11"/>
      <c r="L181" s="11"/>
      <c r="M181" s="11"/>
      <c r="N181" s="11"/>
    </row>
    <row r="182" spans="1:14" ht="15" customHeight="1" x14ac:dyDescent="0.25">
      <c r="A182" s="13">
        <f t="shared" si="6"/>
        <v>347</v>
      </c>
      <c r="B182" s="173">
        <v>25.6</v>
      </c>
      <c r="C182" s="11"/>
      <c r="D182" s="11"/>
      <c r="E182" s="11"/>
      <c r="F182" s="11"/>
      <c r="G182" s="11"/>
      <c r="H182" s="11"/>
      <c r="I182" s="11"/>
      <c r="J182" s="11"/>
      <c r="K182" s="11"/>
      <c r="L182" s="11"/>
      <c r="M182" s="11"/>
      <c r="N182" s="11"/>
    </row>
    <row r="183" spans="1:14" ht="15" customHeight="1" x14ac:dyDescent="0.25">
      <c r="A183" s="13">
        <f t="shared" ref="A183:A246" si="7">A182+1</f>
        <v>348</v>
      </c>
      <c r="B183" s="173">
        <v>26</v>
      </c>
      <c r="C183" s="11"/>
      <c r="D183" s="11"/>
      <c r="E183" s="11"/>
      <c r="F183" s="11"/>
      <c r="G183" s="11"/>
      <c r="H183" s="11"/>
      <c r="I183" s="11"/>
      <c r="J183" s="11"/>
      <c r="K183" s="11"/>
      <c r="L183" s="11"/>
      <c r="M183" s="11"/>
      <c r="N183" s="11"/>
    </row>
    <row r="184" spans="1:14" ht="15" customHeight="1" x14ac:dyDescent="0.25">
      <c r="A184" s="13">
        <f t="shared" si="7"/>
        <v>349</v>
      </c>
      <c r="B184" s="173">
        <v>26.4</v>
      </c>
      <c r="C184" s="11"/>
      <c r="D184" s="11"/>
      <c r="E184" s="11"/>
      <c r="F184" s="11"/>
      <c r="G184" s="11"/>
      <c r="H184" s="11"/>
      <c r="I184" s="11"/>
      <c r="J184" s="11"/>
      <c r="K184" s="11"/>
      <c r="L184" s="11"/>
      <c r="M184" s="11"/>
      <c r="N184" s="11"/>
    </row>
    <row r="185" spans="1:14" ht="15" customHeight="1" x14ac:dyDescent="0.25">
      <c r="A185" s="13">
        <f t="shared" si="7"/>
        <v>350</v>
      </c>
      <c r="B185" s="173">
        <v>26.8</v>
      </c>
      <c r="C185" s="11"/>
      <c r="D185" s="11"/>
      <c r="E185" s="11"/>
      <c r="F185" s="11"/>
      <c r="G185" s="11"/>
      <c r="H185" s="11"/>
      <c r="I185" s="11"/>
      <c r="J185" s="11"/>
      <c r="K185" s="11"/>
      <c r="L185" s="11"/>
      <c r="M185" s="11"/>
      <c r="N185" s="11"/>
    </row>
    <row r="186" spans="1:14" ht="15" customHeight="1" x14ac:dyDescent="0.25">
      <c r="A186" s="13">
        <f t="shared" si="7"/>
        <v>351</v>
      </c>
      <c r="B186" s="173">
        <v>27.2</v>
      </c>
      <c r="C186" s="11"/>
      <c r="D186" s="11"/>
      <c r="E186" s="11"/>
      <c r="F186" s="11"/>
      <c r="G186" s="11"/>
      <c r="H186" s="11"/>
      <c r="I186" s="11"/>
      <c r="J186" s="11"/>
      <c r="K186" s="11"/>
      <c r="L186" s="11"/>
      <c r="M186" s="11"/>
      <c r="N186" s="11"/>
    </row>
    <row r="187" spans="1:14" ht="15" customHeight="1" x14ac:dyDescent="0.25">
      <c r="A187" s="13">
        <f t="shared" si="7"/>
        <v>352</v>
      </c>
      <c r="B187" s="173">
        <v>27.6</v>
      </c>
      <c r="C187" s="11"/>
      <c r="D187" s="11"/>
      <c r="E187" s="11"/>
      <c r="F187" s="11"/>
      <c r="G187" s="11"/>
      <c r="H187" s="11"/>
      <c r="I187" s="11"/>
      <c r="J187" s="11"/>
      <c r="K187" s="11"/>
      <c r="L187" s="11"/>
      <c r="M187" s="11"/>
      <c r="N187" s="11"/>
    </row>
    <row r="188" spans="1:14" ht="15" customHeight="1" x14ac:dyDescent="0.25">
      <c r="A188" s="13">
        <f t="shared" si="7"/>
        <v>353</v>
      </c>
      <c r="B188" s="173">
        <v>28</v>
      </c>
      <c r="C188" s="11"/>
      <c r="D188" s="11"/>
      <c r="E188" s="11"/>
      <c r="F188" s="11"/>
      <c r="G188" s="11"/>
      <c r="H188" s="11"/>
      <c r="I188" s="11"/>
      <c r="J188" s="11"/>
      <c r="K188" s="11"/>
      <c r="L188" s="11"/>
      <c r="M188" s="11"/>
      <c r="N188" s="11"/>
    </row>
    <row r="189" spans="1:14" ht="15" customHeight="1" x14ac:dyDescent="0.25">
      <c r="A189" s="13">
        <f t="shared" si="7"/>
        <v>354</v>
      </c>
      <c r="B189" s="173">
        <v>28.4</v>
      </c>
      <c r="C189" s="11"/>
      <c r="D189" s="11"/>
      <c r="E189" s="11"/>
      <c r="F189" s="11"/>
      <c r="G189" s="11"/>
      <c r="H189" s="11"/>
      <c r="I189" s="11"/>
      <c r="J189" s="11"/>
      <c r="K189" s="11"/>
      <c r="L189" s="11"/>
      <c r="M189" s="11"/>
      <c r="N189" s="11"/>
    </row>
    <row r="190" spans="1:14" ht="15" customHeight="1" x14ac:dyDescent="0.25">
      <c r="A190" s="13">
        <f t="shared" si="7"/>
        <v>355</v>
      </c>
      <c r="B190" s="173">
        <v>28.8</v>
      </c>
      <c r="C190" s="11"/>
      <c r="D190" s="11"/>
      <c r="E190" s="11"/>
      <c r="F190" s="11"/>
      <c r="G190" s="11"/>
      <c r="H190" s="11"/>
      <c r="I190" s="11"/>
      <c r="J190" s="11"/>
      <c r="K190" s="11"/>
      <c r="L190" s="11"/>
      <c r="M190" s="11"/>
      <c r="N190" s="11"/>
    </row>
    <row r="191" spans="1:14" ht="15" customHeight="1" x14ac:dyDescent="0.25">
      <c r="A191" s="13">
        <f t="shared" si="7"/>
        <v>356</v>
      </c>
      <c r="B191" s="173">
        <v>29.2</v>
      </c>
      <c r="C191" s="11"/>
      <c r="D191" s="11"/>
      <c r="E191" s="11"/>
      <c r="F191" s="11"/>
      <c r="G191" s="11"/>
      <c r="H191" s="11"/>
      <c r="I191" s="11"/>
      <c r="J191" s="11"/>
      <c r="K191" s="11"/>
      <c r="L191" s="11"/>
      <c r="M191" s="11"/>
      <c r="N191" s="11"/>
    </row>
    <row r="192" spans="1:14" ht="15" customHeight="1" x14ac:dyDescent="0.25">
      <c r="A192" s="13">
        <f t="shared" si="7"/>
        <v>357</v>
      </c>
      <c r="B192" s="173">
        <v>29.6</v>
      </c>
      <c r="C192" s="11"/>
      <c r="D192" s="11"/>
      <c r="E192" s="11"/>
      <c r="F192" s="11"/>
      <c r="G192" s="11"/>
      <c r="H192" s="11"/>
      <c r="I192" s="11"/>
      <c r="J192" s="11"/>
      <c r="K192" s="11"/>
      <c r="L192" s="11"/>
      <c r="M192" s="11"/>
      <c r="N192" s="11"/>
    </row>
    <row r="193" spans="1:14" ht="15" customHeight="1" x14ac:dyDescent="0.25">
      <c r="A193" s="13">
        <f t="shared" si="7"/>
        <v>358</v>
      </c>
      <c r="B193" s="173">
        <v>30</v>
      </c>
      <c r="C193" s="11"/>
      <c r="D193" s="11"/>
      <c r="E193" s="11"/>
      <c r="F193" s="11"/>
      <c r="G193" s="11"/>
      <c r="H193" s="11"/>
      <c r="I193" s="11"/>
      <c r="J193" s="11"/>
      <c r="K193" s="11"/>
      <c r="L193" s="11"/>
      <c r="M193" s="11"/>
      <c r="N193" s="11"/>
    </row>
    <row r="194" spans="1:14" ht="15" customHeight="1" x14ac:dyDescent="0.25">
      <c r="A194" s="13">
        <f t="shared" si="7"/>
        <v>359</v>
      </c>
      <c r="B194" s="173">
        <v>30.4</v>
      </c>
      <c r="C194" s="11"/>
      <c r="D194" s="11"/>
      <c r="E194" s="11"/>
      <c r="F194" s="11"/>
      <c r="G194" s="11"/>
      <c r="H194" s="11"/>
      <c r="I194" s="11"/>
      <c r="J194" s="11"/>
      <c r="K194" s="11"/>
      <c r="L194" s="11"/>
      <c r="M194" s="11"/>
      <c r="N194" s="11"/>
    </row>
    <row r="195" spans="1:14" ht="15" customHeight="1" x14ac:dyDescent="0.25">
      <c r="A195" s="13">
        <f t="shared" si="7"/>
        <v>360</v>
      </c>
      <c r="B195" s="173">
        <v>30.8</v>
      </c>
      <c r="C195" s="11"/>
      <c r="D195" s="11"/>
      <c r="E195" s="11"/>
      <c r="F195" s="11"/>
      <c r="G195" s="11"/>
      <c r="H195" s="11"/>
      <c r="I195" s="11"/>
      <c r="J195" s="11"/>
      <c r="K195" s="11"/>
      <c r="L195" s="11"/>
      <c r="M195" s="11"/>
      <c r="N195" s="11"/>
    </row>
    <row r="196" spans="1:14" ht="15" customHeight="1" x14ac:dyDescent="0.25">
      <c r="A196" s="13">
        <f t="shared" si="7"/>
        <v>361</v>
      </c>
      <c r="B196" s="173">
        <v>31.2</v>
      </c>
      <c r="C196" s="11"/>
      <c r="D196" s="11"/>
      <c r="E196" s="11"/>
      <c r="F196" s="11"/>
      <c r="G196" s="11"/>
      <c r="H196" s="11"/>
      <c r="I196" s="11"/>
      <c r="J196" s="11"/>
      <c r="K196" s="11"/>
      <c r="L196" s="11"/>
      <c r="M196" s="11"/>
      <c r="N196" s="11"/>
    </row>
    <row r="197" spans="1:14" ht="15" customHeight="1" x14ac:dyDescent="0.25">
      <c r="A197" s="13">
        <f t="shared" si="7"/>
        <v>362</v>
      </c>
      <c r="B197" s="173">
        <v>31.6</v>
      </c>
      <c r="C197" s="11"/>
      <c r="D197" s="11"/>
      <c r="E197" s="11"/>
      <c r="F197" s="11"/>
      <c r="G197" s="11"/>
      <c r="H197" s="11"/>
      <c r="I197" s="11"/>
      <c r="J197" s="11"/>
      <c r="K197" s="11"/>
      <c r="L197" s="11"/>
      <c r="M197" s="11"/>
      <c r="N197" s="11"/>
    </row>
    <row r="198" spans="1:14" ht="15" customHeight="1" x14ac:dyDescent="0.25">
      <c r="A198" s="13">
        <f t="shared" si="7"/>
        <v>363</v>
      </c>
      <c r="B198" s="173">
        <v>32</v>
      </c>
      <c r="C198" s="11"/>
      <c r="D198" s="11"/>
      <c r="E198" s="11"/>
      <c r="F198" s="11"/>
      <c r="G198" s="11"/>
      <c r="H198" s="11"/>
      <c r="I198" s="11"/>
      <c r="J198" s="11"/>
      <c r="K198" s="11"/>
      <c r="L198" s="11"/>
      <c r="M198" s="11"/>
      <c r="N198" s="11"/>
    </row>
    <row r="199" spans="1:14" ht="15" customHeight="1" x14ac:dyDescent="0.25">
      <c r="A199" s="13">
        <f t="shared" si="7"/>
        <v>364</v>
      </c>
      <c r="B199" s="173">
        <v>32.4</v>
      </c>
      <c r="C199" s="11"/>
      <c r="D199" s="11"/>
      <c r="E199" s="11"/>
      <c r="F199" s="11"/>
      <c r="G199" s="11"/>
      <c r="H199" s="11"/>
      <c r="I199" s="11"/>
      <c r="J199" s="11"/>
      <c r="K199" s="11"/>
      <c r="L199" s="11"/>
      <c r="M199" s="11"/>
      <c r="N199" s="11"/>
    </row>
    <row r="200" spans="1:14" ht="15" customHeight="1" x14ac:dyDescent="0.25">
      <c r="A200" s="13">
        <f t="shared" si="7"/>
        <v>365</v>
      </c>
      <c r="B200" s="173">
        <v>32.799999999999997</v>
      </c>
      <c r="C200" s="11"/>
      <c r="D200" s="11"/>
      <c r="E200" s="11"/>
      <c r="F200" s="11"/>
      <c r="G200" s="11"/>
      <c r="H200" s="11"/>
      <c r="I200" s="11"/>
      <c r="J200" s="11"/>
      <c r="K200" s="11"/>
      <c r="L200" s="11"/>
      <c r="M200" s="11"/>
      <c r="N200" s="11"/>
    </row>
    <row r="201" spans="1:14" ht="15" customHeight="1" x14ac:dyDescent="0.25">
      <c r="A201" s="13">
        <f t="shared" si="7"/>
        <v>366</v>
      </c>
      <c r="B201" s="173">
        <v>33.200000000000003</v>
      </c>
      <c r="C201" s="11"/>
      <c r="D201" s="11"/>
      <c r="E201" s="11"/>
      <c r="F201" s="11"/>
      <c r="G201" s="11"/>
      <c r="H201" s="11"/>
      <c r="I201" s="11"/>
      <c r="J201" s="11"/>
      <c r="K201" s="11"/>
      <c r="L201" s="11"/>
      <c r="M201" s="11"/>
      <c r="N201" s="11"/>
    </row>
    <row r="202" spans="1:14" ht="15" customHeight="1" x14ac:dyDescent="0.25">
      <c r="A202" s="13">
        <f t="shared" si="7"/>
        <v>367</v>
      </c>
      <c r="B202" s="173">
        <v>33.6</v>
      </c>
      <c r="C202" s="11"/>
      <c r="D202" s="11"/>
      <c r="E202" s="11"/>
      <c r="F202" s="11"/>
      <c r="G202" s="11"/>
      <c r="H202" s="11"/>
      <c r="I202" s="11"/>
      <c r="J202" s="11"/>
      <c r="K202" s="11"/>
      <c r="L202" s="11"/>
      <c r="M202" s="11"/>
      <c r="N202" s="11"/>
    </row>
    <row r="203" spans="1:14" ht="15" customHeight="1" x14ac:dyDescent="0.25">
      <c r="A203" s="13">
        <f t="shared" si="7"/>
        <v>368</v>
      </c>
      <c r="B203" s="173">
        <v>34</v>
      </c>
      <c r="C203" s="11"/>
      <c r="D203" s="11"/>
      <c r="E203" s="11"/>
      <c r="F203" s="11"/>
      <c r="G203" s="11"/>
      <c r="H203" s="11"/>
      <c r="I203" s="11"/>
      <c r="J203" s="11"/>
      <c r="K203" s="11"/>
      <c r="L203" s="11"/>
      <c r="M203" s="11"/>
      <c r="N203" s="11"/>
    </row>
    <row r="204" spans="1:14" ht="15" customHeight="1" x14ac:dyDescent="0.25">
      <c r="A204" s="13">
        <f t="shared" si="7"/>
        <v>369</v>
      </c>
      <c r="B204" s="173">
        <v>34.4</v>
      </c>
      <c r="C204" s="11"/>
      <c r="D204" s="11"/>
      <c r="E204" s="11"/>
      <c r="F204" s="11"/>
      <c r="G204" s="11"/>
      <c r="H204" s="11"/>
      <c r="I204" s="11"/>
      <c r="J204" s="11"/>
      <c r="K204" s="11"/>
      <c r="L204" s="11"/>
      <c r="M204" s="11"/>
      <c r="N204" s="11"/>
    </row>
    <row r="205" spans="1:14" ht="15" customHeight="1" x14ac:dyDescent="0.25">
      <c r="A205" s="13">
        <f t="shared" si="7"/>
        <v>370</v>
      </c>
      <c r="B205" s="173">
        <v>34.799999999999997</v>
      </c>
      <c r="C205" s="11"/>
      <c r="D205" s="11"/>
      <c r="E205" s="11"/>
      <c r="F205" s="11"/>
      <c r="G205" s="11"/>
      <c r="H205" s="11"/>
      <c r="I205" s="11"/>
      <c r="J205" s="11"/>
      <c r="K205" s="11"/>
      <c r="L205" s="11"/>
      <c r="M205" s="11"/>
      <c r="N205" s="11"/>
    </row>
    <row r="206" spans="1:14" ht="15" customHeight="1" x14ac:dyDescent="0.25">
      <c r="A206" s="13">
        <f t="shared" si="7"/>
        <v>371</v>
      </c>
      <c r="B206" s="173">
        <v>35.200000000000003</v>
      </c>
      <c r="C206" s="11"/>
      <c r="D206" s="11"/>
      <c r="E206" s="11"/>
      <c r="F206" s="11"/>
      <c r="G206" s="11"/>
      <c r="H206" s="11"/>
      <c r="I206" s="11"/>
      <c r="J206" s="11"/>
      <c r="K206" s="11"/>
      <c r="L206" s="11"/>
      <c r="M206" s="11"/>
      <c r="N206" s="11"/>
    </row>
    <row r="207" spans="1:14" ht="15" customHeight="1" x14ac:dyDescent="0.25">
      <c r="A207" s="13">
        <f t="shared" si="7"/>
        <v>372</v>
      </c>
      <c r="B207" s="173">
        <v>35.6</v>
      </c>
      <c r="C207" s="11"/>
      <c r="D207" s="11"/>
      <c r="E207" s="11"/>
      <c r="F207" s="11"/>
      <c r="G207" s="11"/>
      <c r="H207" s="11"/>
      <c r="I207" s="11"/>
      <c r="J207" s="11"/>
      <c r="K207" s="11"/>
      <c r="L207" s="11"/>
      <c r="M207" s="11"/>
      <c r="N207" s="11"/>
    </row>
    <row r="208" spans="1:14" ht="15" customHeight="1" x14ac:dyDescent="0.25">
      <c r="A208" s="13">
        <f t="shared" si="7"/>
        <v>373</v>
      </c>
      <c r="B208" s="173">
        <v>36</v>
      </c>
      <c r="C208" s="11"/>
      <c r="D208" s="11"/>
      <c r="E208" s="11"/>
      <c r="F208" s="11"/>
      <c r="G208" s="11"/>
      <c r="H208" s="11"/>
      <c r="I208" s="11"/>
      <c r="J208" s="11"/>
      <c r="K208" s="11"/>
      <c r="L208" s="11"/>
      <c r="M208" s="11"/>
      <c r="N208" s="11"/>
    </row>
    <row r="209" spans="1:14" ht="15" customHeight="1" x14ac:dyDescent="0.25">
      <c r="A209" s="13">
        <f t="shared" si="7"/>
        <v>374</v>
      </c>
      <c r="B209" s="173">
        <v>36.4</v>
      </c>
      <c r="C209" s="11"/>
      <c r="D209" s="11"/>
      <c r="E209" s="11"/>
      <c r="F209" s="11"/>
      <c r="G209" s="11"/>
      <c r="H209" s="11"/>
      <c r="I209" s="11"/>
      <c r="J209" s="11"/>
      <c r="K209" s="11"/>
      <c r="L209" s="11"/>
      <c r="M209" s="11"/>
      <c r="N209" s="11"/>
    </row>
    <row r="210" spans="1:14" ht="15" customHeight="1" x14ac:dyDescent="0.25">
      <c r="A210" s="13">
        <f t="shared" si="7"/>
        <v>375</v>
      </c>
      <c r="B210" s="173">
        <v>36.799999999999997</v>
      </c>
      <c r="C210" s="11"/>
      <c r="D210" s="11"/>
      <c r="E210" s="11"/>
      <c r="F210" s="11"/>
      <c r="G210" s="11"/>
      <c r="H210" s="11"/>
      <c r="I210" s="11"/>
      <c r="J210" s="11"/>
      <c r="K210" s="11"/>
      <c r="L210" s="11"/>
      <c r="M210" s="11"/>
      <c r="N210" s="11"/>
    </row>
    <row r="211" spans="1:14" ht="15" customHeight="1" x14ac:dyDescent="0.25">
      <c r="A211" s="13">
        <f t="shared" si="7"/>
        <v>376</v>
      </c>
      <c r="B211" s="173">
        <v>37.200000000000003</v>
      </c>
      <c r="C211" s="11"/>
      <c r="D211" s="11"/>
      <c r="E211" s="11"/>
      <c r="F211" s="11"/>
      <c r="G211" s="11"/>
      <c r="H211" s="11"/>
      <c r="I211" s="11"/>
      <c r="J211" s="11"/>
      <c r="K211" s="11"/>
      <c r="L211" s="11"/>
      <c r="M211" s="11"/>
      <c r="N211" s="11"/>
    </row>
    <row r="212" spans="1:14" ht="15" customHeight="1" x14ac:dyDescent="0.25">
      <c r="A212" s="13">
        <f t="shared" si="7"/>
        <v>377</v>
      </c>
      <c r="B212" s="173">
        <v>37.6</v>
      </c>
      <c r="C212" s="11"/>
      <c r="D212" s="11"/>
      <c r="E212" s="11"/>
      <c r="F212" s="11"/>
      <c r="G212" s="11"/>
      <c r="H212" s="11"/>
      <c r="I212" s="11"/>
      <c r="J212" s="11"/>
      <c r="K212" s="11"/>
      <c r="L212" s="11"/>
      <c r="M212" s="11"/>
      <c r="N212" s="11"/>
    </row>
    <row r="213" spans="1:14" ht="15" customHeight="1" x14ac:dyDescent="0.25">
      <c r="A213" s="13">
        <f t="shared" si="7"/>
        <v>378</v>
      </c>
      <c r="B213" s="173">
        <v>38</v>
      </c>
      <c r="C213" s="11"/>
      <c r="D213" s="11"/>
      <c r="E213" s="11"/>
      <c r="F213" s="11"/>
      <c r="G213" s="11"/>
      <c r="H213" s="11"/>
      <c r="I213" s="11"/>
      <c r="J213" s="11"/>
      <c r="K213" s="11"/>
      <c r="L213" s="11"/>
      <c r="M213" s="11"/>
      <c r="N213" s="11"/>
    </row>
    <row r="214" spans="1:14" ht="15" customHeight="1" x14ac:dyDescent="0.25">
      <c r="A214" s="13">
        <f t="shared" si="7"/>
        <v>379</v>
      </c>
      <c r="B214" s="173">
        <v>38.4</v>
      </c>
      <c r="C214" s="11"/>
      <c r="D214" s="11"/>
      <c r="E214" s="11"/>
      <c r="F214" s="11"/>
      <c r="G214" s="11"/>
      <c r="H214" s="11"/>
      <c r="I214" s="11"/>
      <c r="J214" s="11"/>
      <c r="K214" s="11"/>
      <c r="L214" s="11"/>
      <c r="M214" s="11"/>
      <c r="N214" s="11"/>
    </row>
    <row r="215" spans="1:14" ht="15" customHeight="1" x14ac:dyDescent="0.25">
      <c r="A215" s="13">
        <f t="shared" si="7"/>
        <v>380</v>
      </c>
      <c r="B215" s="173">
        <v>38.799999999999997</v>
      </c>
      <c r="C215" s="11"/>
      <c r="D215" s="11"/>
      <c r="E215" s="11"/>
      <c r="F215" s="11"/>
      <c r="G215" s="11"/>
      <c r="H215" s="11"/>
      <c r="I215" s="11"/>
      <c r="J215" s="11"/>
      <c r="K215" s="11"/>
      <c r="L215" s="11"/>
      <c r="M215" s="11"/>
      <c r="N215" s="11"/>
    </row>
    <row r="216" spans="1:14" ht="15" customHeight="1" x14ac:dyDescent="0.25">
      <c r="A216" s="13">
        <f t="shared" si="7"/>
        <v>381</v>
      </c>
      <c r="B216" s="173">
        <v>39.200000000000003</v>
      </c>
      <c r="C216" s="11"/>
      <c r="D216" s="11"/>
      <c r="E216" s="11"/>
      <c r="F216" s="11"/>
      <c r="G216" s="11"/>
      <c r="H216" s="11"/>
      <c r="I216" s="11"/>
      <c r="J216" s="11"/>
      <c r="K216" s="11"/>
      <c r="L216" s="11"/>
      <c r="M216" s="11"/>
      <c r="N216" s="11"/>
    </row>
    <row r="217" spans="1:14" ht="15" customHeight="1" x14ac:dyDescent="0.25">
      <c r="A217" s="13">
        <f t="shared" si="7"/>
        <v>382</v>
      </c>
      <c r="B217" s="173">
        <v>39.6</v>
      </c>
      <c r="C217" s="11"/>
      <c r="D217" s="11"/>
      <c r="E217" s="11"/>
      <c r="F217" s="11"/>
      <c r="G217" s="11"/>
      <c r="H217" s="11"/>
      <c r="I217" s="11"/>
      <c r="J217" s="11"/>
      <c r="K217" s="11"/>
      <c r="L217" s="11"/>
      <c r="M217" s="11"/>
      <c r="N217" s="11"/>
    </row>
    <row r="218" spans="1:14" ht="15" customHeight="1" x14ac:dyDescent="0.25">
      <c r="A218" s="13">
        <f t="shared" si="7"/>
        <v>383</v>
      </c>
      <c r="B218" s="173">
        <v>40</v>
      </c>
      <c r="C218" s="11"/>
      <c r="D218" s="11"/>
      <c r="E218" s="11"/>
      <c r="F218" s="11"/>
      <c r="G218" s="11"/>
      <c r="H218" s="11"/>
      <c r="I218" s="11"/>
      <c r="J218" s="11"/>
      <c r="K218" s="11"/>
      <c r="L218" s="11"/>
      <c r="M218" s="11"/>
      <c r="N218" s="11"/>
    </row>
    <row r="219" spans="1:14" ht="15" customHeight="1" x14ac:dyDescent="0.25">
      <c r="A219" s="13">
        <f t="shared" si="7"/>
        <v>384</v>
      </c>
      <c r="B219" s="173">
        <v>40.4</v>
      </c>
      <c r="C219" s="11"/>
      <c r="D219" s="11"/>
      <c r="E219" s="11"/>
      <c r="F219" s="11"/>
      <c r="G219" s="11"/>
      <c r="H219" s="11"/>
      <c r="I219" s="11"/>
      <c r="J219" s="11"/>
      <c r="K219" s="11"/>
      <c r="L219" s="11"/>
      <c r="M219" s="11"/>
      <c r="N219" s="11"/>
    </row>
    <row r="220" spans="1:14" ht="15" customHeight="1" x14ac:dyDescent="0.25">
      <c r="A220" s="13">
        <f t="shared" si="7"/>
        <v>385</v>
      </c>
      <c r="B220" s="173">
        <v>40.799999999999997</v>
      </c>
      <c r="C220" s="11"/>
      <c r="D220" s="11"/>
      <c r="E220" s="11"/>
      <c r="F220" s="11"/>
      <c r="G220" s="11"/>
      <c r="H220" s="11"/>
      <c r="I220" s="11"/>
      <c r="J220" s="11"/>
      <c r="K220" s="11"/>
      <c r="L220" s="11"/>
      <c r="M220" s="11"/>
      <c r="N220" s="11"/>
    </row>
    <row r="221" spans="1:14" ht="15" customHeight="1" x14ac:dyDescent="0.25">
      <c r="A221" s="13">
        <f t="shared" si="7"/>
        <v>386</v>
      </c>
      <c r="B221" s="173">
        <v>41.2</v>
      </c>
      <c r="C221" s="11"/>
      <c r="D221" s="11"/>
      <c r="E221" s="11"/>
      <c r="F221" s="11"/>
      <c r="G221" s="11"/>
      <c r="H221" s="11"/>
      <c r="I221" s="11"/>
      <c r="J221" s="11"/>
      <c r="K221" s="11"/>
      <c r="L221" s="11"/>
      <c r="M221" s="11"/>
      <c r="N221" s="11"/>
    </row>
    <row r="222" spans="1:14" ht="15" customHeight="1" x14ac:dyDescent="0.25">
      <c r="A222" s="13">
        <f t="shared" si="7"/>
        <v>387</v>
      </c>
      <c r="B222" s="173">
        <v>41.6</v>
      </c>
      <c r="C222" s="11"/>
      <c r="D222" s="11"/>
      <c r="E222" s="11"/>
      <c r="F222" s="11"/>
      <c r="G222" s="11"/>
      <c r="H222" s="11"/>
      <c r="I222" s="11"/>
      <c r="J222" s="11"/>
      <c r="K222" s="11"/>
      <c r="L222" s="11"/>
      <c r="M222" s="11"/>
      <c r="N222" s="11"/>
    </row>
    <row r="223" spans="1:14" ht="15" customHeight="1" x14ac:dyDescent="0.25">
      <c r="A223" s="13">
        <f t="shared" si="7"/>
        <v>388</v>
      </c>
      <c r="B223" s="173">
        <v>42</v>
      </c>
      <c r="C223" s="11"/>
      <c r="D223" s="11"/>
      <c r="E223" s="11"/>
      <c r="F223" s="11"/>
      <c r="G223" s="11"/>
      <c r="H223" s="11"/>
      <c r="I223" s="11"/>
      <c r="J223" s="11"/>
      <c r="K223" s="11"/>
      <c r="L223" s="11"/>
      <c r="M223" s="11"/>
      <c r="N223" s="11"/>
    </row>
    <row r="224" spans="1:14" ht="15" customHeight="1" x14ac:dyDescent="0.25">
      <c r="A224" s="13">
        <f t="shared" si="7"/>
        <v>389</v>
      </c>
      <c r="B224" s="173">
        <v>42.4</v>
      </c>
      <c r="C224" s="11"/>
      <c r="D224" s="11"/>
      <c r="E224" s="11"/>
      <c r="F224" s="11"/>
      <c r="G224" s="11"/>
      <c r="H224" s="11"/>
      <c r="I224" s="11"/>
      <c r="J224" s="11"/>
      <c r="K224" s="11"/>
      <c r="L224" s="11"/>
      <c r="M224" s="11"/>
      <c r="N224" s="11"/>
    </row>
    <row r="225" spans="1:14" ht="15" customHeight="1" x14ac:dyDescent="0.25">
      <c r="A225" s="13">
        <f t="shared" si="7"/>
        <v>390</v>
      </c>
      <c r="B225" s="173">
        <v>42.8</v>
      </c>
      <c r="C225" s="11"/>
      <c r="D225" s="11"/>
      <c r="E225" s="11"/>
      <c r="F225" s="11"/>
      <c r="G225" s="11"/>
      <c r="H225" s="11"/>
      <c r="I225" s="11"/>
      <c r="J225" s="11"/>
      <c r="K225" s="11"/>
      <c r="L225" s="11"/>
      <c r="M225" s="11"/>
      <c r="N225" s="11"/>
    </row>
    <row r="226" spans="1:14" ht="15" customHeight="1" x14ac:dyDescent="0.25">
      <c r="A226" s="13">
        <f t="shared" si="7"/>
        <v>391</v>
      </c>
      <c r="B226" s="173">
        <v>43.2</v>
      </c>
      <c r="C226" s="11"/>
      <c r="D226" s="11"/>
      <c r="E226" s="11"/>
      <c r="F226" s="11"/>
      <c r="G226" s="11"/>
      <c r="H226" s="11"/>
      <c r="I226" s="11"/>
      <c r="J226" s="11"/>
      <c r="K226" s="11"/>
      <c r="L226" s="11"/>
      <c r="M226" s="11"/>
      <c r="N226" s="11"/>
    </row>
    <row r="227" spans="1:14" ht="15" customHeight="1" x14ac:dyDescent="0.25">
      <c r="A227" s="13">
        <f t="shared" si="7"/>
        <v>392</v>
      </c>
      <c r="B227" s="173">
        <v>43.6</v>
      </c>
      <c r="C227" s="11"/>
      <c r="D227" s="11"/>
      <c r="E227" s="11"/>
      <c r="F227" s="11"/>
      <c r="G227" s="11"/>
      <c r="H227" s="11"/>
      <c r="I227" s="11"/>
      <c r="J227" s="11"/>
      <c r="K227" s="11"/>
      <c r="L227" s="11"/>
      <c r="M227" s="11"/>
      <c r="N227" s="11"/>
    </row>
    <row r="228" spans="1:14" ht="15" customHeight="1" x14ac:dyDescent="0.25">
      <c r="A228" s="13">
        <f t="shared" si="7"/>
        <v>393</v>
      </c>
      <c r="B228" s="173">
        <v>44</v>
      </c>
      <c r="C228" s="11"/>
      <c r="D228" s="11"/>
      <c r="E228" s="11"/>
      <c r="F228" s="11"/>
      <c r="G228" s="11"/>
      <c r="H228" s="11"/>
      <c r="I228" s="11"/>
      <c r="J228" s="11"/>
      <c r="K228" s="11"/>
      <c r="L228" s="11"/>
      <c r="M228" s="11"/>
      <c r="N228" s="11"/>
    </row>
    <row r="229" spans="1:14" ht="15" customHeight="1" x14ac:dyDescent="0.25">
      <c r="A229" s="13">
        <f t="shared" si="7"/>
        <v>394</v>
      </c>
      <c r="B229" s="173">
        <v>44.4</v>
      </c>
      <c r="C229" s="11"/>
      <c r="D229" s="11"/>
      <c r="E229" s="11"/>
      <c r="F229" s="11"/>
      <c r="G229" s="11"/>
      <c r="H229" s="11"/>
      <c r="I229" s="11"/>
      <c r="J229" s="11"/>
      <c r="K229" s="11"/>
      <c r="L229" s="11"/>
      <c r="M229" s="11"/>
      <c r="N229" s="11"/>
    </row>
    <row r="230" spans="1:14" ht="15" customHeight="1" x14ac:dyDescent="0.25">
      <c r="A230" s="13">
        <f t="shared" si="7"/>
        <v>395</v>
      </c>
      <c r="B230" s="173">
        <v>44.8</v>
      </c>
      <c r="C230" s="11"/>
      <c r="D230" s="11"/>
      <c r="E230" s="11"/>
      <c r="F230" s="11"/>
      <c r="G230" s="11"/>
      <c r="H230" s="11"/>
      <c r="I230" s="11"/>
      <c r="J230" s="11"/>
      <c r="K230" s="11"/>
      <c r="L230" s="11"/>
      <c r="M230" s="11"/>
      <c r="N230" s="11"/>
    </row>
    <row r="231" spans="1:14" ht="15" customHeight="1" x14ac:dyDescent="0.25">
      <c r="A231" s="13">
        <f t="shared" si="7"/>
        <v>396</v>
      </c>
      <c r="B231" s="173">
        <v>45.2</v>
      </c>
      <c r="C231" s="11"/>
      <c r="D231" s="11"/>
      <c r="E231" s="11"/>
      <c r="F231" s="11"/>
      <c r="G231" s="11"/>
      <c r="H231" s="11"/>
      <c r="I231" s="11"/>
      <c r="J231" s="11"/>
      <c r="K231" s="11"/>
      <c r="L231" s="11"/>
      <c r="M231" s="11"/>
      <c r="N231" s="11"/>
    </row>
    <row r="232" spans="1:14" ht="15" customHeight="1" x14ac:dyDescent="0.25">
      <c r="A232" s="13">
        <f t="shared" si="7"/>
        <v>397</v>
      </c>
      <c r="B232" s="173">
        <v>45.6</v>
      </c>
      <c r="C232" s="11"/>
      <c r="D232" s="11"/>
      <c r="E232" s="11"/>
      <c r="F232" s="11"/>
      <c r="G232" s="11"/>
      <c r="H232" s="11"/>
      <c r="I232" s="11"/>
      <c r="J232" s="11"/>
      <c r="K232" s="11"/>
      <c r="L232" s="11"/>
      <c r="M232" s="11"/>
      <c r="N232" s="11"/>
    </row>
    <row r="233" spans="1:14" ht="15" customHeight="1" x14ac:dyDescent="0.25">
      <c r="A233" s="13">
        <f t="shared" si="7"/>
        <v>398</v>
      </c>
      <c r="B233" s="173">
        <v>46</v>
      </c>
      <c r="C233" s="11"/>
      <c r="D233" s="11"/>
      <c r="E233" s="11"/>
      <c r="F233" s="11"/>
      <c r="G233" s="11"/>
      <c r="H233" s="11"/>
      <c r="I233" s="11"/>
      <c r="J233" s="11"/>
      <c r="K233" s="11"/>
      <c r="L233" s="11"/>
      <c r="M233" s="11"/>
      <c r="N233" s="11"/>
    </row>
    <row r="234" spans="1:14" ht="15" customHeight="1" x14ac:dyDescent="0.25">
      <c r="A234" s="13">
        <f t="shared" si="7"/>
        <v>399</v>
      </c>
      <c r="B234" s="173">
        <v>46.4</v>
      </c>
      <c r="C234" s="11"/>
      <c r="D234" s="11"/>
      <c r="E234" s="11"/>
      <c r="F234" s="11"/>
      <c r="G234" s="11"/>
      <c r="H234" s="11"/>
      <c r="I234" s="11"/>
      <c r="J234" s="11"/>
      <c r="K234" s="11"/>
      <c r="L234" s="11"/>
      <c r="M234" s="11"/>
      <c r="N234" s="11"/>
    </row>
    <row r="235" spans="1:14" ht="15" customHeight="1" x14ac:dyDescent="0.25">
      <c r="A235" s="13">
        <f t="shared" si="7"/>
        <v>400</v>
      </c>
      <c r="B235" s="173">
        <v>46.8</v>
      </c>
      <c r="C235" s="11"/>
      <c r="D235" s="11"/>
      <c r="E235" s="11"/>
      <c r="F235" s="11"/>
      <c r="G235" s="11"/>
      <c r="H235" s="11"/>
      <c r="I235" s="11"/>
      <c r="J235" s="11"/>
      <c r="K235" s="11"/>
      <c r="L235" s="11"/>
      <c r="M235" s="11"/>
      <c r="N235" s="11"/>
    </row>
    <row r="236" spans="1:14" ht="15" customHeight="1" x14ac:dyDescent="0.25">
      <c r="A236" s="13">
        <f t="shared" si="7"/>
        <v>401</v>
      </c>
      <c r="B236" s="173">
        <v>47.2</v>
      </c>
      <c r="C236" s="11"/>
      <c r="D236" s="11"/>
      <c r="E236" s="11"/>
      <c r="F236" s="11"/>
      <c r="G236" s="11"/>
      <c r="H236" s="11"/>
      <c r="I236" s="11"/>
      <c r="J236" s="11"/>
      <c r="K236" s="11"/>
      <c r="L236" s="11"/>
      <c r="M236" s="11"/>
      <c r="N236" s="11"/>
    </row>
    <row r="237" spans="1:14" ht="15" customHeight="1" x14ac:dyDescent="0.25">
      <c r="A237" s="13">
        <f t="shared" si="7"/>
        <v>402</v>
      </c>
      <c r="B237" s="173">
        <v>47.6</v>
      </c>
      <c r="C237" s="11"/>
      <c r="D237" s="11"/>
      <c r="E237" s="11"/>
      <c r="F237" s="11"/>
      <c r="G237" s="11"/>
      <c r="H237" s="11"/>
      <c r="I237" s="11"/>
      <c r="J237" s="11"/>
      <c r="K237" s="11"/>
      <c r="L237" s="11"/>
      <c r="M237" s="11"/>
      <c r="N237" s="11"/>
    </row>
    <row r="238" spans="1:14" ht="15" customHeight="1" x14ac:dyDescent="0.25">
      <c r="A238" s="13">
        <f t="shared" si="7"/>
        <v>403</v>
      </c>
      <c r="B238" s="173">
        <v>48</v>
      </c>
      <c r="C238" s="11"/>
      <c r="D238" s="11"/>
      <c r="E238" s="11"/>
      <c r="F238" s="11"/>
      <c r="G238" s="11"/>
      <c r="H238" s="11"/>
      <c r="I238" s="11"/>
      <c r="J238" s="11"/>
      <c r="K238" s="11"/>
      <c r="L238" s="11"/>
      <c r="M238" s="11"/>
      <c r="N238" s="11"/>
    </row>
    <row r="239" spans="1:14" ht="15" customHeight="1" x14ac:dyDescent="0.25">
      <c r="A239" s="13">
        <f t="shared" si="7"/>
        <v>404</v>
      </c>
      <c r="B239" s="173">
        <v>48.4</v>
      </c>
      <c r="C239" s="11"/>
      <c r="D239" s="11"/>
      <c r="E239" s="11"/>
      <c r="F239" s="11"/>
      <c r="G239" s="11"/>
      <c r="H239" s="11"/>
      <c r="I239" s="11"/>
      <c r="J239" s="11"/>
      <c r="K239" s="11"/>
      <c r="L239" s="11"/>
      <c r="M239" s="11"/>
      <c r="N239" s="11"/>
    </row>
    <row r="240" spans="1:14" ht="15" customHeight="1" x14ac:dyDescent="0.25">
      <c r="A240" s="13">
        <f t="shared" si="7"/>
        <v>405</v>
      </c>
      <c r="B240" s="173">
        <v>48.8</v>
      </c>
      <c r="C240" s="11"/>
      <c r="D240" s="11"/>
      <c r="E240" s="11"/>
      <c r="F240" s="11"/>
      <c r="G240" s="11"/>
      <c r="H240" s="11"/>
      <c r="I240" s="11"/>
      <c r="J240" s="11"/>
      <c r="K240" s="11"/>
      <c r="L240" s="11"/>
      <c r="M240" s="11"/>
      <c r="N240" s="11"/>
    </row>
    <row r="241" spans="1:14" ht="15" customHeight="1" x14ac:dyDescent="0.25">
      <c r="A241" s="13">
        <f t="shared" si="7"/>
        <v>406</v>
      </c>
      <c r="B241" s="173">
        <v>49.2</v>
      </c>
      <c r="C241" s="11"/>
      <c r="D241" s="11"/>
      <c r="E241" s="11"/>
      <c r="F241" s="11"/>
      <c r="G241" s="11"/>
      <c r="H241" s="11"/>
      <c r="I241" s="11"/>
      <c r="J241" s="11"/>
      <c r="K241" s="11"/>
      <c r="L241" s="11"/>
      <c r="M241" s="11"/>
      <c r="N241" s="11"/>
    </row>
    <row r="242" spans="1:14" ht="15" customHeight="1" x14ac:dyDescent="0.25">
      <c r="A242" s="13">
        <f t="shared" si="7"/>
        <v>407</v>
      </c>
      <c r="B242" s="173">
        <v>49.6</v>
      </c>
      <c r="C242" s="11"/>
      <c r="D242" s="11"/>
      <c r="E242" s="11"/>
      <c r="F242" s="11"/>
      <c r="G242" s="11"/>
      <c r="H242" s="11"/>
      <c r="I242" s="11"/>
      <c r="J242" s="11"/>
      <c r="K242" s="11"/>
      <c r="L242" s="11"/>
      <c r="M242" s="11"/>
      <c r="N242" s="11"/>
    </row>
    <row r="243" spans="1:14" ht="15" customHeight="1" x14ac:dyDescent="0.25">
      <c r="A243" s="13">
        <f t="shared" si="7"/>
        <v>408</v>
      </c>
      <c r="B243" s="173">
        <v>50</v>
      </c>
      <c r="C243" s="11"/>
      <c r="D243" s="11"/>
      <c r="E243" s="11"/>
      <c r="F243" s="11"/>
      <c r="G243" s="11"/>
      <c r="H243" s="11"/>
      <c r="I243" s="11"/>
      <c r="J243" s="11"/>
      <c r="K243" s="11"/>
      <c r="L243" s="11"/>
      <c r="M243" s="11"/>
      <c r="N243" s="11"/>
    </row>
    <row r="244" spans="1:14" ht="15" customHeight="1" x14ac:dyDescent="0.25">
      <c r="A244" s="13">
        <f t="shared" si="7"/>
        <v>409</v>
      </c>
      <c r="B244" s="173">
        <v>50.4</v>
      </c>
      <c r="C244" s="11"/>
      <c r="D244" s="11"/>
      <c r="E244" s="11"/>
      <c r="F244" s="11"/>
      <c r="G244" s="11"/>
      <c r="H244" s="11"/>
      <c r="I244" s="11"/>
      <c r="J244" s="11"/>
      <c r="K244" s="11"/>
      <c r="L244" s="11"/>
      <c r="M244" s="11"/>
      <c r="N244" s="11"/>
    </row>
    <row r="245" spans="1:14" ht="15" customHeight="1" x14ac:dyDescent="0.25">
      <c r="A245" s="13">
        <f t="shared" si="7"/>
        <v>410</v>
      </c>
      <c r="B245" s="173">
        <v>50.8</v>
      </c>
      <c r="C245" s="11"/>
      <c r="D245" s="11"/>
      <c r="E245" s="11"/>
      <c r="F245" s="11"/>
      <c r="G245" s="11"/>
      <c r="H245" s="11"/>
      <c r="I245" s="11"/>
      <c r="J245" s="11"/>
      <c r="K245" s="11"/>
      <c r="L245" s="11"/>
      <c r="M245" s="11"/>
      <c r="N245" s="11"/>
    </row>
    <row r="246" spans="1:14" ht="15" customHeight="1" x14ac:dyDescent="0.25">
      <c r="A246" s="13">
        <f t="shared" si="7"/>
        <v>411</v>
      </c>
      <c r="B246" s="173">
        <v>51.2</v>
      </c>
      <c r="C246" s="11"/>
      <c r="D246" s="11"/>
      <c r="E246" s="11"/>
      <c r="F246" s="11"/>
      <c r="G246" s="11"/>
      <c r="H246" s="11"/>
      <c r="I246" s="11"/>
      <c r="J246" s="11"/>
      <c r="K246" s="11"/>
      <c r="L246" s="11"/>
      <c r="M246" s="11"/>
      <c r="N246" s="11"/>
    </row>
    <row r="247" spans="1:14" ht="15" customHeight="1" x14ac:dyDescent="0.25">
      <c r="A247" s="13">
        <f t="shared" ref="A247:A310" si="8">A246+1</f>
        <v>412</v>
      </c>
      <c r="B247" s="173">
        <v>51.6</v>
      </c>
      <c r="C247" s="11"/>
      <c r="D247" s="11"/>
      <c r="E247" s="11"/>
      <c r="F247" s="11"/>
      <c r="G247" s="11"/>
      <c r="H247" s="11"/>
      <c r="I247" s="11"/>
      <c r="J247" s="11"/>
      <c r="K247" s="11"/>
      <c r="L247" s="11"/>
      <c r="M247" s="11"/>
      <c r="N247" s="11"/>
    </row>
    <row r="248" spans="1:14" ht="15" customHeight="1" x14ac:dyDescent="0.25">
      <c r="A248" s="13">
        <f t="shared" si="8"/>
        <v>413</v>
      </c>
      <c r="B248" s="173">
        <v>52</v>
      </c>
      <c r="C248" s="11"/>
      <c r="D248" s="11"/>
      <c r="E248" s="11"/>
      <c r="F248" s="11"/>
      <c r="G248" s="11"/>
      <c r="H248" s="11"/>
      <c r="I248" s="11"/>
      <c r="J248" s="11"/>
      <c r="K248" s="11"/>
      <c r="L248" s="11"/>
      <c r="M248" s="11"/>
      <c r="N248" s="11"/>
    </row>
    <row r="249" spans="1:14" ht="15" customHeight="1" x14ac:dyDescent="0.25">
      <c r="A249" s="13">
        <f t="shared" si="8"/>
        <v>414</v>
      </c>
      <c r="B249" s="173">
        <v>52.4</v>
      </c>
      <c r="C249" s="11"/>
      <c r="D249" s="11"/>
      <c r="E249" s="11"/>
      <c r="F249" s="11"/>
      <c r="G249" s="11"/>
      <c r="H249" s="11"/>
      <c r="I249" s="11"/>
      <c r="J249" s="11"/>
      <c r="K249" s="11"/>
      <c r="L249" s="11"/>
      <c r="M249" s="11"/>
      <c r="N249" s="11"/>
    </row>
    <row r="250" spans="1:14" ht="15" customHeight="1" x14ac:dyDescent="0.25">
      <c r="A250" s="13">
        <f t="shared" si="8"/>
        <v>415</v>
      </c>
      <c r="B250" s="173">
        <v>52.8</v>
      </c>
      <c r="C250" s="11"/>
      <c r="D250" s="11"/>
      <c r="E250" s="11"/>
      <c r="F250" s="11"/>
      <c r="G250" s="11"/>
      <c r="H250" s="11"/>
      <c r="I250" s="11"/>
      <c r="J250" s="11"/>
      <c r="K250" s="11"/>
      <c r="L250" s="11"/>
      <c r="M250" s="11"/>
      <c r="N250" s="11"/>
    </row>
    <row r="251" spans="1:14" ht="15" customHeight="1" x14ac:dyDescent="0.25">
      <c r="A251" s="13">
        <f t="shared" si="8"/>
        <v>416</v>
      </c>
      <c r="B251" s="173">
        <v>53.2</v>
      </c>
      <c r="C251" s="11"/>
      <c r="D251" s="11"/>
      <c r="E251" s="11"/>
      <c r="F251" s="11"/>
      <c r="G251" s="11"/>
      <c r="H251" s="11"/>
      <c r="I251" s="11"/>
      <c r="J251" s="11"/>
      <c r="K251" s="11"/>
      <c r="L251" s="11"/>
      <c r="M251" s="11"/>
      <c r="N251" s="11"/>
    </row>
    <row r="252" spans="1:14" ht="15" customHeight="1" x14ac:dyDescent="0.25">
      <c r="A252" s="13">
        <f t="shared" si="8"/>
        <v>417</v>
      </c>
      <c r="B252" s="173">
        <v>53.6</v>
      </c>
      <c r="C252" s="11"/>
      <c r="D252" s="11"/>
      <c r="E252" s="11"/>
      <c r="F252" s="11"/>
      <c r="G252" s="11"/>
      <c r="H252" s="11"/>
      <c r="I252" s="11"/>
      <c r="J252" s="11"/>
      <c r="K252" s="11"/>
      <c r="L252" s="11"/>
      <c r="M252" s="11"/>
      <c r="N252" s="11"/>
    </row>
    <row r="253" spans="1:14" ht="15" customHeight="1" x14ac:dyDescent="0.25">
      <c r="A253" s="13">
        <f t="shared" si="8"/>
        <v>418</v>
      </c>
      <c r="B253" s="173">
        <v>54</v>
      </c>
      <c r="C253" s="11"/>
      <c r="D253" s="11"/>
      <c r="E253" s="11"/>
      <c r="F253" s="11"/>
      <c r="G253" s="11"/>
      <c r="H253" s="11"/>
      <c r="I253" s="11"/>
      <c r="J253" s="11"/>
      <c r="K253" s="11"/>
      <c r="L253" s="11"/>
      <c r="M253" s="11"/>
      <c r="N253" s="11"/>
    </row>
    <row r="254" spans="1:14" ht="15" customHeight="1" x14ac:dyDescent="0.25">
      <c r="A254" s="13">
        <f t="shared" si="8"/>
        <v>419</v>
      </c>
      <c r="B254" s="173">
        <v>54.4</v>
      </c>
      <c r="C254" s="11"/>
      <c r="D254" s="11"/>
      <c r="E254" s="11"/>
      <c r="F254" s="11"/>
      <c r="G254" s="11"/>
      <c r="H254" s="11"/>
      <c r="I254" s="11"/>
      <c r="J254" s="11"/>
      <c r="K254" s="11"/>
      <c r="L254" s="11"/>
      <c r="M254" s="11"/>
      <c r="N254" s="11"/>
    </row>
    <row r="255" spans="1:14" ht="15" customHeight="1" x14ac:dyDescent="0.25">
      <c r="A255" s="13">
        <f t="shared" si="8"/>
        <v>420</v>
      </c>
      <c r="B255" s="173">
        <v>54.8</v>
      </c>
      <c r="C255" s="11"/>
      <c r="D255" s="11"/>
      <c r="E255" s="11"/>
      <c r="F255" s="11"/>
      <c r="G255" s="11"/>
      <c r="H255" s="11"/>
      <c r="I255" s="11"/>
      <c r="J255" s="11"/>
      <c r="K255" s="11"/>
      <c r="L255" s="11"/>
      <c r="M255" s="11"/>
      <c r="N255" s="11"/>
    </row>
    <row r="256" spans="1:14" ht="15" customHeight="1" x14ac:dyDescent="0.25">
      <c r="A256" s="13">
        <f t="shared" si="8"/>
        <v>421</v>
      </c>
      <c r="B256" s="173">
        <v>55.2</v>
      </c>
      <c r="C256" s="11"/>
      <c r="D256" s="11"/>
      <c r="E256" s="11"/>
      <c r="F256" s="11"/>
      <c r="G256" s="11"/>
      <c r="H256" s="11"/>
      <c r="I256" s="11"/>
      <c r="J256" s="11"/>
      <c r="K256" s="11"/>
      <c r="L256" s="11"/>
      <c r="M256" s="11"/>
      <c r="N256" s="11"/>
    </row>
    <row r="257" spans="1:14" ht="15" customHeight="1" x14ac:dyDescent="0.25">
      <c r="A257" s="13">
        <f t="shared" si="8"/>
        <v>422</v>
      </c>
      <c r="B257" s="173">
        <v>55.6</v>
      </c>
      <c r="C257" s="11"/>
      <c r="D257" s="11"/>
      <c r="E257" s="11"/>
      <c r="F257" s="11"/>
      <c r="G257" s="11"/>
      <c r="H257" s="11"/>
      <c r="I257" s="11"/>
      <c r="J257" s="11"/>
      <c r="K257" s="11"/>
      <c r="L257" s="11"/>
      <c r="M257" s="11"/>
      <c r="N257" s="11"/>
    </row>
    <row r="258" spans="1:14" ht="15" customHeight="1" x14ac:dyDescent="0.25">
      <c r="A258" s="13">
        <f t="shared" si="8"/>
        <v>423</v>
      </c>
      <c r="B258" s="173">
        <v>56</v>
      </c>
      <c r="C258" s="11"/>
      <c r="D258" s="11"/>
      <c r="E258" s="11"/>
      <c r="F258" s="11"/>
      <c r="G258" s="11"/>
      <c r="H258" s="11"/>
      <c r="I258" s="11"/>
      <c r="J258" s="11"/>
      <c r="K258" s="11"/>
      <c r="L258" s="11"/>
      <c r="M258" s="11"/>
      <c r="N258" s="11"/>
    </row>
    <row r="259" spans="1:14" ht="15" customHeight="1" x14ac:dyDescent="0.25">
      <c r="A259" s="13">
        <f t="shared" si="8"/>
        <v>424</v>
      </c>
      <c r="B259" s="173">
        <v>56.4</v>
      </c>
      <c r="C259" s="11"/>
      <c r="D259" s="11"/>
      <c r="E259" s="11"/>
      <c r="F259" s="11"/>
      <c r="G259" s="11"/>
      <c r="H259" s="11"/>
      <c r="I259" s="11"/>
      <c r="J259" s="11"/>
      <c r="K259" s="11"/>
      <c r="L259" s="11"/>
      <c r="M259" s="11"/>
      <c r="N259" s="11"/>
    </row>
    <row r="260" spans="1:14" ht="15" customHeight="1" x14ac:dyDescent="0.25">
      <c r="A260" s="13">
        <f t="shared" si="8"/>
        <v>425</v>
      </c>
      <c r="B260" s="173">
        <v>56.8</v>
      </c>
      <c r="C260" s="11"/>
      <c r="D260" s="11"/>
      <c r="E260" s="11"/>
      <c r="F260" s="11"/>
      <c r="G260" s="11"/>
      <c r="H260" s="11"/>
      <c r="I260" s="11"/>
      <c r="J260" s="11"/>
      <c r="K260" s="11"/>
      <c r="L260" s="11"/>
      <c r="M260" s="11"/>
      <c r="N260" s="11"/>
    </row>
    <row r="261" spans="1:14" ht="15" customHeight="1" x14ac:dyDescent="0.25">
      <c r="A261" s="13">
        <f t="shared" si="8"/>
        <v>426</v>
      </c>
      <c r="B261" s="173">
        <v>57.2</v>
      </c>
      <c r="C261" s="11"/>
      <c r="D261" s="11"/>
      <c r="E261" s="11"/>
      <c r="F261" s="11"/>
      <c r="G261" s="11"/>
      <c r="H261" s="11"/>
      <c r="I261" s="11"/>
      <c r="J261" s="11"/>
      <c r="K261" s="11"/>
      <c r="L261" s="11"/>
      <c r="M261" s="11"/>
      <c r="N261" s="11"/>
    </row>
    <row r="262" spans="1:14" ht="15" customHeight="1" x14ac:dyDescent="0.25">
      <c r="A262" s="13">
        <f t="shared" si="8"/>
        <v>427</v>
      </c>
      <c r="B262" s="173">
        <v>57.6</v>
      </c>
      <c r="C262" s="11"/>
      <c r="D262" s="11"/>
      <c r="E262" s="11"/>
      <c r="F262" s="11"/>
      <c r="G262" s="11"/>
      <c r="H262" s="11"/>
      <c r="I262" s="11"/>
      <c r="J262" s="11"/>
      <c r="K262" s="11"/>
      <c r="L262" s="11"/>
      <c r="M262" s="11"/>
      <c r="N262" s="11"/>
    </row>
    <row r="263" spans="1:14" ht="15" customHeight="1" x14ac:dyDescent="0.25">
      <c r="A263" s="13">
        <f t="shared" si="8"/>
        <v>428</v>
      </c>
      <c r="B263" s="173">
        <v>58</v>
      </c>
      <c r="C263" s="11"/>
      <c r="D263" s="11"/>
      <c r="E263" s="11"/>
      <c r="F263" s="11"/>
      <c r="G263" s="11"/>
      <c r="H263" s="11"/>
      <c r="I263" s="11"/>
      <c r="J263" s="11"/>
      <c r="K263" s="11"/>
      <c r="L263" s="11"/>
      <c r="M263" s="11"/>
      <c r="N263" s="11"/>
    </row>
    <row r="264" spans="1:14" ht="15" customHeight="1" x14ac:dyDescent="0.25">
      <c r="A264" s="13">
        <f t="shared" si="8"/>
        <v>429</v>
      </c>
      <c r="B264" s="173">
        <v>58.4</v>
      </c>
      <c r="C264" s="11"/>
      <c r="D264" s="11"/>
      <c r="E264" s="11"/>
      <c r="F264" s="11"/>
      <c r="G264" s="11"/>
      <c r="H264" s="11"/>
      <c r="I264" s="11"/>
      <c r="J264" s="11"/>
      <c r="K264" s="11"/>
      <c r="L264" s="11"/>
      <c r="M264" s="11"/>
      <c r="N264" s="11"/>
    </row>
    <row r="265" spans="1:14" ht="15" customHeight="1" x14ac:dyDescent="0.25">
      <c r="A265" s="13">
        <f t="shared" si="8"/>
        <v>430</v>
      </c>
      <c r="B265" s="173">
        <v>58.8</v>
      </c>
      <c r="C265" s="11"/>
      <c r="D265" s="11"/>
      <c r="E265" s="11"/>
      <c r="F265" s="11"/>
      <c r="G265" s="11"/>
      <c r="H265" s="11"/>
      <c r="I265" s="11"/>
      <c r="J265" s="11"/>
      <c r="K265" s="11"/>
      <c r="L265" s="11"/>
      <c r="M265" s="11"/>
      <c r="N265" s="11"/>
    </row>
    <row r="266" spans="1:14" ht="15" customHeight="1" x14ac:dyDescent="0.25">
      <c r="A266" s="13">
        <f t="shared" si="8"/>
        <v>431</v>
      </c>
      <c r="B266" s="173">
        <v>59.2</v>
      </c>
      <c r="C266" s="11"/>
      <c r="D266" s="11"/>
      <c r="E266" s="11"/>
      <c r="F266" s="11"/>
      <c r="G266" s="11"/>
      <c r="H266" s="11"/>
      <c r="I266" s="11"/>
      <c r="J266" s="11"/>
      <c r="K266" s="11"/>
      <c r="L266" s="11"/>
      <c r="M266" s="11"/>
      <c r="N266" s="11"/>
    </row>
    <row r="267" spans="1:14" ht="15" customHeight="1" x14ac:dyDescent="0.25">
      <c r="A267" s="13">
        <f t="shared" si="8"/>
        <v>432</v>
      </c>
      <c r="B267" s="173">
        <v>59.6</v>
      </c>
      <c r="C267" s="11"/>
      <c r="D267" s="11"/>
      <c r="E267" s="11"/>
      <c r="F267" s="11"/>
      <c r="G267" s="11"/>
      <c r="H267" s="11"/>
      <c r="I267" s="11"/>
      <c r="J267" s="11"/>
      <c r="K267" s="11"/>
      <c r="L267" s="11"/>
      <c r="M267" s="11"/>
      <c r="N267" s="11"/>
    </row>
    <row r="268" spans="1:14" ht="15" customHeight="1" x14ac:dyDescent="0.25">
      <c r="A268" s="13">
        <f t="shared" si="8"/>
        <v>433</v>
      </c>
      <c r="B268" s="173">
        <v>59.999999999999901</v>
      </c>
      <c r="C268" s="11"/>
      <c r="D268" s="11"/>
      <c r="E268" s="11"/>
      <c r="F268" s="11"/>
      <c r="G268" s="11"/>
      <c r="H268" s="11"/>
      <c r="I268" s="11"/>
      <c r="J268" s="11"/>
      <c r="K268" s="11"/>
      <c r="L268" s="11"/>
      <c r="M268" s="11"/>
      <c r="N268" s="11"/>
    </row>
    <row r="269" spans="1:14" ht="15" customHeight="1" x14ac:dyDescent="0.25">
      <c r="A269" s="13">
        <f t="shared" si="8"/>
        <v>434</v>
      </c>
      <c r="B269" s="173">
        <v>60.399999999999899</v>
      </c>
      <c r="C269" s="11"/>
      <c r="D269" s="11"/>
      <c r="E269" s="11"/>
      <c r="F269" s="11"/>
      <c r="G269" s="11"/>
      <c r="H269" s="11"/>
      <c r="I269" s="11"/>
      <c r="J269" s="11"/>
      <c r="K269" s="11"/>
      <c r="L269" s="11"/>
      <c r="M269" s="11"/>
      <c r="N269" s="11"/>
    </row>
    <row r="270" spans="1:14" ht="15" customHeight="1" x14ac:dyDescent="0.25">
      <c r="A270" s="13">
        <f t="shared" si="8"/>
        <v>435</v>
      </c>
      <c r="B270" s="173">
        <v>60.799999999999898</v>
      </c>
      <c r="C270" s="11"/>
      <c r="D270" s="11"/>
      <c r="E270" s="11"/>
      <c r="F270" s="11"/>
      <c r="G270" s="11"/>
      <c r="H270" s="11"/>
      <c r="I270" s="11"/>
      <c r="J270" s="11"/>
      <c r="K270" s="11"/>
      <c r="L270" s="11"/>
      <c r="M270" s="11"/>
      <c r="N270" s="11"/>
    </row>
    <row r="271" spans="1:14" ht="15" customHeight="1" x14ac:dyDescent="0.25">
      <c r="A271" s="13">
        <f t="shared" si="8"/>
        <v>436</v>
      </c>
      <c r="B271" s="173">
        <v>61.199999999999903</v>
      </c>
      <c r="C271" s="11"/>
      <c r="D271" s="11"/>
      <c r="E271" s="11"/>
      <c r="F271" s="11"/>
      <c r="G271" s="11"/>
      <c r="H271" s="11"/>
      <c r="I271" s="11"/>
      <c r="J271" s="11"/>
      <c r="K271" s="11"/>
      <c r="L271" s="11"/>
      <c r="M271" s="11"/>
      <c r="N271" s="11"/>
    </row>
    <row r="272" spans="1:14" ht="15" customHeight="1" x14ac:dyDescent="0.25">
      <c r="A272" s="13">
        <f t="shared" si="8"/>
        <v>437</v>
      </c>
      <c r="B272" s="173">
        <v>61.599999999999902</v>
      </c>
      <c r="C272" s="11"/>
      <c r="D272" s="11"/>
      <c r="E272" s="11"/>
      <c r="F272" s="11"/>
      <c r="G272" s="11"/>
      <c r="H272" s="11"/>
      <c r="I272" s="11"/>
      <c r="J272" s="11"/>
      <c r="K272" s="11"/>
      <c r="L272" s="11"/>
      <c r="M272" s="11"/>
      <c r="N272" s="11"/>
    </row>
    <row r="273" spans="1:14" ht="15" customHeight="1" x14ac:dyDescent="0.25">
      <c r="A273" s="13">
        <f t="shared" si="8"/>
        <v>438</v>
      </c>
      <c r="B273" s="173">
        <v>61.999999999999901</v>
      </c>
      <c r="C273" s="11"/>
      <c r="D273" s="11"/>
      <c r="E273" s="11"/>
      <c r="F273" s="11"/>
      <c r="G273" s="11"/>
      <c r="H273" s="11"/>
      <c r="I273" s="11"/>
      <c r="J273" s="11"/>
      <c r="K273" s="11"/>
      <c r="L273" s="11"/>
      <c r="M273" s="11"/>
      <c r="N273" s="11"/>
    </row>
    <row r="274" spans="1:14" ht="15" customHeight="1" x14ac:dyDescent="0.25">
      <c r="A274" s="13">
        <f t="shared" si="8"/>
        <v>439</v>
      </c>
      <c r="B274" s="173">
        <v>62.399999999999899</v>
      </c>
      <c r="C274" s="11"/>
      <c r="D274" s="11"/>
      <c r="E274" s="11"/>
      <c r="F274" s="11"/>
      <c r="G274" s="11"/>
      <c r="H274" s="11"/>
      <c r="I274" s="11"/>
      <c r="J274" s="11"/>
      <c r="K274" s="11"/>
      <c r="L274" s="11"/>
      <c r="M274" s="11"/>
      <c r="N274" s="11"/>
    </row>
    <row r="275" spans="1:14" ht="15" customHeight="1" x14ac:dyDescent="0.25">
      <c r="A275" s="13">
        <f t="shared" si="8"/>
        <v>440</v>
      </c>
      <c r="B275" s="173">
        <v>62.799999999999898</v>
      </c>
      <c r="C275" s="11"/>
      <c r="D275" s="11"/>
      <c r="E275" s="11"/>
      <c r="F275" s="11"/>
      <c r="G275" s="11"/>
      <c r="H275" s="11"/>
      <c r="I275" s="11"/>
      <c r="J275" s="11"/>
      <c r="K275" s="11"/>
      <c r="L275" s="11"/>
      <c r="M275" s="11"/>
      <c r="N275" s="11"/>
    </row>
    <row r="276" spans="1:14" ht="15" customHeight="1" x14ac:dyDescent="0.25">
      <c r="A276" s="13">
        <f t="shared" si="8"/>
        <v>441</v>
      </c>
      <c r="B276" s="173">
        <v>63.199999999999903</v>
      </c>
      <c r="C276" s="11"/>
      <c r="D276" s="11"/>
      <c r="E276" s="11"/>
      <c r="F276" s="11"/>
      <c r="G276" s="11"/>
      <c r="H276" s="11"/>
      <c r="I276" s="11"/>
      <c r="J276" s="11"/>
      <c r="K276" s="11"/>
      <c r="L276" s="11"/>
      <c r="M276" s="11"/>
      <c r="N276" s="11"/>
    </row>
    <row r="277" spans="1:14" ht="15" customHeight="1" x14ac:dyDescent="0.25">
      <c r="A277" s="13">
        <f t="shared" si="8"/>
        <v>442</v>
      </c>
      <c r="B277" s="173">
        <v>63.599999999999902</v>
      </c>
      <c r="C277" s="11"/>
      <c r="D277" s="11"/>
      <c r="E277" s="11"/>
      <c r="F277" s="11"/>
      <c r="G277" s="11"/>
      <c r="H277" s="11"/>
      <c r="I277" s="11"/>
      <c r="J277" s="11"/>
      <c r="K277" s="11"/>
      <c r="L277" s="11"/>
      <c r="M277" s="11"/>
      <c r="N277" s="11"/>
    </row>
    <row r="278" spans="1:14" ht="15" customHeight="1" x14ac:dyDescent="0.25">
      <c r="A278" s="13">
        <f t="shared" si="8"/>
        <v>443</v>
      </c>
      <c r="B278" s="173">
        <v>63.999999999999901</v>
      </c>
      <c r="C278" s="11"/>
      <c r="D278" s="11"/>
      <c r="E278" s="11"/>
      <c r="F278" s="11"/>
      <c r="G278" s="11"/>
      <c r="H278" s="11"/>
      <c r="I278" s="11"/>
      <c r="J278" s="11"/>
      <c r="K278" s="11"/>
      <c r="L278" s="11"/>
      <c r="M278" s="11"/>
      <c r="N278" s="11"/>
    </row>
    <row r="279" spans="1:14" ht="15" customHeight="1" x14ac:dyDescent="0.25">
      <c r="A279" s="13">
        <f t="shared" si="8"/>
        <v>444</v>
      </c>
      <c r="B279" s="173">
        <v>64.399999999999906</v>
      </c>
      <c r="C279" s="11"/>
      <c r="D279" s="11"/>
      <c r="E279" s="11"/>
      <c r="F279" s="11"/>
      <c r="G279" s="11"/>
      <c r="H279" s="11"/>
      <c r="I279" s="11"/>
      <c r="J279" s="11"/>
      <c r="K279" s="11"/>
      <c r="L279" s="11"/>
      <c r="M279" s="11"/>
      <c r="N279" s="11"/>
    </row>
    <row r="280" spans="1:14" ht="15" customHeight="1" x14ac:dyDescent="0.25">
      <c r="A280" s="13">
        <f t="shared" si="8"/>
        <v>445</v>
      </c>
      <c r="B280" s="173">
        <v>64.799999999999898</v>
      </c>
      <c r="C280" s="11"/>
      <c r="D280" s="11"/>
      <c r="E280" s="11"/>
      <c r="F280" s="11"/>
      <c r="G280" s="11"/>
      <c r="H280" s="11"/>
      <c r="I280" s="11"/>
      <c r="J280" s="11"/>
      <c r="K280" s="11"/>
      <c r="L280" s="11"/>
      <c r="M280" s="11"/>
      <c r="N280" s="11"/>
    </row>
    <row r="281" spans="1:14" ht="15" customHeight="1" x14ac:dyDescent="0.25">
      <c r="A281" s="13">
        <f t="shared" si="8"/>
        <v>446</v>
      </c>
      <c r="B281" s="173">
        <v>65.199999999999903</v>
      </c>
      <c r="C281" s="11"/>
      <c r="D281" s="11"/>
      <c r="E281" s="11"/>
      <c r="F281" s="11"/>
      <c r="G281" s="11"/>
      <c r="H281" s="11"/>
      <c r="I281" s="11"/>
      <c r="J281" s="11"/>
      <c r="K281" s="11"/>
      <c r="L281" s="11"/>
      <c r="M281" s="11"/>
      <c r="N281" s="11"/>
    </row>
    <row r="282" spans="1:14" ht="15" customHeight="1" x14ac:dyDescent="0.25">
      <c r="A282" s="13">
        <f t="shared" si="8"/>
        <v>447</v>
      </c>
      <c r="B282" s="173">
        <v>65.599999999999895</v>
      </c>
      <c r="C282" s="11"/>
      <c r="D282" s="11"/>
      <c r="E282" s="11"/>
      <c r="F282" s="11"/>
      <c r="G282" s="11"/>
      <c r="H282" s="11"/>
      <c r="I282" s="11"/>
      <c r="J282" s="11"/>
      <c r="K282" s="11"/>
      <c r="L282" s="11"/>
      <c r="M282" s="11"/>
      <c r="N282" s="11"/>
    </row>
    <row r="283" spans="1:14" ht="15" customHeight="1" x14ac:dyDescent="0.25">
      <c r="A283" s="13">
        <f t="shared" si="8"/>
        <v>448</v>
      </c>
      <c r="B283" s="173">
        <v>65.999999999999901</v>
      </c>
      <c r="C283" s="11"/>
      <c r="D283" s="11"/>
      <c r="E283" s="11"/>
      <c r="F283" s="11"/>
      <c r="G283" s="11"/>
      <c r="H283" s="11"/>
      <c r="I283" s="11"/>
      <c r="J283" s="11"/>
      <c r="K283" s="11"/>
      <c r="L283" s="11"/>
      <c r="M283" s="11"/>
      <c r="N283" s="11"/>
    </row>
    <row r="284" spans="1:14" ht="15" customHeight="1" x14ac:dyDescent="0.25">
      <c r="A284" s="13">
        <f t="shared" si="8"/>
        <v>449</v>
      </c>
      <c r="B284" s="173">
        <v>66.399999999999906</v>
      </c>
      <c r="C284" s="11"/>
      <c r="D284" s="11"/>
      <c r="E284" s="11"/>
      <c r="F284" s="11"/>
      <c r="G284" s="11"/>
      <c r="H284" s="11"/>
      <c r="I284" s="11"/>
      <c r="J284" s="11"/>
      <c r="K284" s="11"/>
      <c r="L284" s="11"/>
      <c r="M284" s="11"/>
      <c r="N284" s="11"/>
    </row>
    <row r="285" spans="1:14" ht="15" customHeight="1" x14ac:dyDescent="0.25">
      <c r="A285" s="13">
        <f t="shared" si="8"/>
        <v>450</v>
      </c>
      <c r="B285" s="173">
        <v>66.799999999999898</v>
      </c>
      <c r="C285" s="11"/>
      <c r="D285" s="11"/>
      <c r="E285" s="11"/>
      <c r="F285" s="11"/>
      <c r="G285" s="11"/>
      <c r="H285" s="11"/>
      <c r="I285" s="11"/>
      <c r="J285" s="11"/>
      <c r="K285" s="11"/>
      <c r="L285" s="11"/>
      <c r="M285" s="11"/>
      <c r="N285" s="11"/>
    </row>
    <row r="286" spans="1:14" ht="15" customHeight="1" x14ac:dyDescent="0.25">
      <c r="A286" s="13">
        <f t="shared" si="8"/>
        <v>451</v>
      </c>
      <c r="B286" s="173">
        <v>67.199999999999903</v>
      </c>
      <c r="C286" s="11"/>
      <c r="D286" s="11"/>
      <c r="E286" s="11"/>
      <c r="F286" s="11"/>
      <c r="G286" s="11"/>
      <c r="H286" s="11"/>
      <c r="I286" s="11"/>
      <c r="J286" s="11"/>
      <c r="K286" s="11"/>
      <c r="L286" s="11"/>
      <c r="M286" s="11"/>
      <c r="N286" s="11"/>
    </row>
    <row r="287" spans="1:14" ht="15" customHeight="1" x14ac:dyDescent="0.25">
      <c r="A287" s="13">
        <f t="shared" si="8"/>
        <v>452</v>
      </c>
      <c r="B287" s="173">
        <v>67.599999999999895</v>
      </c>
      <c r="C287" s="11"/>
      <c r="D287" s="11"/>
      <c r="E287" s="11"/>
      <c r="F287" s="11"/>
      <c r="G287" s="11"/>
      <c r="H287" s="11"/>
      <c r="I287" s="11"/>
      <c r="J287" s="11"/>
      <c r="K287" s="11"/>
      <c r="L287" s="11"/>
      <c r="M287" s="11"/>
      <c r="N287" s="11"/>
    </row>
    <row r="288" spans="1:14" ht="15" customHeight="1" x14ac:dyDescent="0.25">
      <c r="A288" s="13">
        <f t="shared" si="8"/>
        <v>453</v>
      </c>
      <c r="B288" s="173">
        <v>67.999999999999901</v>
      </c>
      <c r="C288" s="11"/>
      <c r="D288" s="11"/>
      <c r="E288" s="11"/>
      <c r="F288" s="11"/>
      <c r="G288" s="11"/>
      <c r="H288" s="11"/>
      <c r="I288" s="11"/>
      <c r="J288" s="11"/>
      <c r="K288" s="11"/>
      <c r="L288" s="11"/>
      <c r="M288" s="11"/>
      <c r="N288" s="11"/>
    </row>
    <row r="289" spans="1:14" ht="15" customHeight="1" x14ac:dyDescent="0.25">
      <c r="A289" s="13">
        <f t="shared" si="8"/>
        <v>454</v>
      </c>
      <c r="B289" s="173">
        <v>68.399999999999906</v>
      </c>
      <c r="C289" s="11"/>
      <c r="D289" s="11"/>
      <c r="E289" s="11"/>
      <c r="F289" s="11"/>
      <c r="G289" s="11"/>
      <c r="H289" s="11"/>
      <c r="I289" s="11"/>
      <c r="J289" s="11"/>
      <c r="K289" s="11"/>
      <c r="L289" s="11"/>
      <c r="M289" s="11"/>
      <c r="N289" s="11"/>
    </row>
    <row r="290" spans="1:14" ht="15" customHeight="1" x14ac:dyDescent="0.25">
      <c r="A290" s="13">
        <f t="shared" si="8"/>
        <v>455</v>
      </c>
      <c r="B290" s="173">
        <v>68.799999999999898</v>
      </c>
      <c r="C290" s="11"/>
      <c r="D290" s="11"/>
      <c r="E290" s="11"/>
      <c r="F290" s="11"/>
      <c r="G290" s="11"/>
      <c r="H290" s="11"/>
      <c r="I290" s="11"/>
      <c r="J290" s="11"/>
      <c r="K290" s="11"/>
      <c r="L290" s="11"/>
      <c r="M290" s="11"/>
      <c r="N290" s="11"/>
    </row>
    <row r="291" spans="1:14" ht="15" customHeight="1" x14ac:dyDescent="0.25">
      <c r="A291" s="13">
        <f t="shared" si="8"/>
        <v>456</v>
      </c>
      <c r="B291" s="173">
        <v>69.199999999999903</v>
      </c>
      <c r="C291" s="11"/>
      <c r="D291" s="11"/>
      <c r="E291" s="11"/>
      <c r="F291" s="11"/>
      <c r="G291" s="11"/>
      <c r="H291" s="11"/>
      <c r="I291" s="11"/>
      <c r="J291" s="11"/>
      <c r="K291" s="11"/>
      <c r="L291" s="11"/>
      <c r="M291" s="11"/>
      <c r="N291" s="11"/>
    </row>
    <row r="292" spans="1:14" ht="15" customHeight="1" x14ac:dyDescent="0.25">
      <c r="A292" s="13">
        <f t="shared" si="8"/>
        <v>457</v>
      </c>
      <c r="B292" s="173">
        <v>69.599999999999895</v>
      </c>
      <c r="C292" s="11"/>
      <c r="D292" s="11"/>
      <c r="E292" s="11"/>
      <c r="F292" s="11"/>
      <c r="G292" s="11"/>
      <c r="H292" s="11"/>
      <c r="I292" s="11"/>
      <c r="J292" s="11"/>
      <c r="K292" s="11"/>
      <c r="L292" s="11"/>
      <c r="M292" s="11"/>
      <c r="N292" s="11"/>
    </row>
    <row r="293" spans="1:14" ht="15" customHeight="1" x14ac:dyDescent="0.25">
      <c r="A293" s="13">
        <f t="shared" si="8"/>
        <v>458</v>
      </c>
      <c r="B293" s="173">
        <v>69.999999999999901</v>
      </c>
      <c r="C293" s="11"/>
      <c r="D293" s="11"/>
      <c r="E293" s="11"/>
      <c r="F293" s="11"/>
      <c r="G293" s="11"/>
      <c r="H293" s="11"/>
      <c r="I293" s="11"/>
      <c r="J293" s="11"/>
      <c r="K293" s="11"/>
      <c r="L293" s="11"/>
      <c r="M293" s="11"/>
      <c r="N293" s="11"/>
    </row>
    <row r="294" spans="1:14" ht="15" customHeight="1" x14ac:dyDescent="0.25">
      <c r="A294" s="13">
        <f t="shared" si="8"/>
        <v>459</v>
      </c>
      <c r="B294" s="173">
        <v>70.399999999999906</v>
      </c>
      <c r="C294" s="11"/>
      <c r="D294" s="11"/>
      <c r="E294" s="11"/>
      <c r="F294" s="11"/>
      <c r="G294" s="11"/>
      <c r="H294" s="11"/>
      <c r="I294" s="11"/>
      <c r="J294" s="11"/>
      <c r="K294" s="11"/>
      <c r="L294" s="11"/>
      <c r="M294" s="11"/>
      <c r="N294" s="11"/>
    </row>
    <row r="295" spans="1:14" ht="15" customHeight="1" x14ac:dyDescent="0.25">
      <c r="A295" s="13">
        <f t="shared" si="8"/>
        <v>460</v>
      </c>
      <c r="B295" s="173">
        <v>70.799999999999898</v>
      </c>
      <c r="C295" s="11"/>
      <c r="D295" s="11"/>
      <c r="E295" s="11"/>
      <c r="F295" s="11"/>
      <c r="G295" s="11"/>
      <c r="H295" s="11"/>
      <c r="I295" s="11"/>
      <c r="J295" s="11"/>
      <c r="K295" s="11"/>
      <c r="L295" s="11"/>
      <c r="M295" s="11"/>
      <c r="N295" s="11"/>
    </row>
    <row r="296" spans="1:14" ht="15" customHeight="1" x14ac:dyDescent="0.25">
      <c r="A296" s="13">
        <f t="shared" si="8"/>
        <v>461</v>
      </c>
      <c r="B296" s="173">
        <v>71.199999999999903</v>
      </c>
      <c r="C296" s="11"/>
      <c r="D296" s="11"/>
      <c r="E296" s="11"/>
      <c r="F296" s="11"/>
      <c r="G296" s="11"/>
      <c r="H296" s="11"/>
      <c r="I296" s="11"/>
      <c r="J296" s="11"/>
      <c r="K296" s="11"/>
      <c r="L296" s="11"/>
      <c r="M296" s="11"/>
      <c r="N296" s="11"/>
    </row>
    <row r="297" spans="1:14" ht="15" customHeight="1" x14ac:dyDescent="0.25">
      <c r="A297" s="13">
        <f t="shared" si="8"/>
        <v>462</v>
      </c>
      <c r="B297" s="173">
        <v>71.599999999999895</v>
      </c>
      <c r="C297" s="11"/>
      <c r="D297" s="11"/>
      <c r="E297" s="11"/>
      <c r="F297" s="11"/>
      <c r="G297" s="11"/>
      <c r="H297" s="11"/>
      <c r="I297" s="11"/>
      <c r="J297" s="11"/>
      <c r="K297" s="11"/>
      <c r="L297" s="11"/>
      <c r="M297" s="11"/>
      <c r="N297" s="11"/>
    </row>
    <row r="298" spans="1:14" ht="15" customHeight="1" x14ac:dyDescent="0.25">
      <c r="A298" s="13">
        <f t="shared" si="8"/>
        <v>463</v>
      </c>
      <c r="B298" s="173">
        <v>71.999999999999901</v>
      </c>
      <c r="C298" s="11"/>
      <c r="D298" s="11"/>
      <c r="E298" s="11"/>
      <c r="F298" s="11"/>
      <c r="G298" s="11"/>
      <c r="H298" s="11"/>
      <c r="I298" s="11"/>
      <c r="J298" s="11"/>
      <c r="K298" s="11"/>
      <c r="L298" s="11"/>
      <c r="M298" s="11"/>
      <c r="N298" s="11"/>
    </row>
    <row r="299" spans="1:14" ht="15" customHeight="1" x14ac:dyDescent="0.25">
      <c r="A299" s="13">
        <f t="shared" si="8"/>
        <v>464</v>
      </c>
      <c r="B299" s="173">
        <v>72.399999999999906</v>
      </c>
      <c r="C299" s="11"/>
      <c r="D299" s="11"/>
      <c r="E299" s="11"/>
      <c r="F299" s="11"/>
      <c r="G299" s="11"/>
      <c r="H299" s="11"/>
      <c r="I299" s="11"/>
      <c r="J299" s="11"/>
      <c r="K299" s="11"/>
      <c r="L299" s="11"/>
      <c r="M299" s="11"/>
      <c r="N299" s="11"/>
    </row>
    <row r="300" spans="1:14" ht="15" customHeight="1" x14ac:dyDescent="0.25">
      <c r="A300" s="13">
        <f t="shared" si="8"/>
        <v>465</v>
      </c>
      <c r="B300" s="173">
        <v>72.799999999999898</v>
      </c>
      <c r="C300" s="11"/>
      <c r="D300" s="11"/>
      <c r="E300" s="11"/>
      <c r="F300" s="11"/>
      <c r="G300" s="11"/>
      <c r="H300" s="11"/>
      <c r="I300" s="11"/>
      <c r="J300" s="11"/>
      <c r="K300" s="11"/>
      <c r="L300" s="11"/>
      <c r="M300" s="11"/>
      <c r="N300" s="11"/>
    </row>
    <row r="301" spans="1:14" ht="15" customHeight="1" x14ac:dyDescent="0.25">
      <c r="A301" s="13">
        <f t="shared" si="8"/>
        <v>466</v>
      </c>
      <c r="B301" s="173">
        <v>73.199999999999903</v>
      </c>
      <c r="C301" s="11"/>
      <c r="D301" s="11"/>
      <c r="E301" s="11"/>
      <c r="F301" s="11"/>
      <c r="G301" s="11"/>
      <c r="H301" s="11"/>
      <c r="I301" s="11"/>
      <c r="J301" s="11"/>
      <c r="K301" s="11"/>
      <c r="L301" s="11"/>
      <c r="M301" s="11"/>
      <c r="N301" s="11"/>
    </row>
    <row r="302" spans="1:14" ht="15" customHeight="1" x14ac:dyDescent="0.25">
      <c r="A302" s="13">
        <f t="shared" si="8"/>
        <v>467</v>
      </c>
      <c r="B302" s="173">
        <v>73.599999999999895</v>
      </c>
      <c r="C302" s="11"/>
      <c r="D302" s="11"/>
      <c r="E302" s="11"/>
      <c r="F302" s="11"/>
      <c r="G302" s="11"/>
      <c r="H302" s="11"/>
      <c r="I302" s="11"/>
      <c r="J302" s="11"/>
      <c r="K302" s="11"/>
      <c r="L302" s="11"/>
      <c r="M302" s="11"/>
      <c r="N302" s="11"/>
    </row>
    <row r="303" spans="1:14" ht="15" customHeight="1" x14ac:dyDescent="0.25">
      <c r="A303" s="13">
        <f t="shared" si="8"/>
        <v>468</v>
      </c>
      <c r="B303" s="173">
        <v>73.999999999999901</v>
      </c>
      <c r="C303" s="11"/>
      <c r="D303" s="11"/>
      <c r="E303" s="11"/>
      <c r="F303" s="11"/>
      <c r="G303" s="11"/>
      <c r="H303" s="11"/>
      <c r="I303" s="11"/>
      <c r="J303" s="11"/>
      <c r="K303" s="11"/>
      <c r="L303" s="11"/>
      <c r="M303" s="11"/>
      <c r="N303" s="11"/>
    </row>
    <row r="304" spans="1:14" ht="15" customHeight="1" x14ac:dyDescent="0.25">
      <c r="A304" s="13">
        <f t="shared" si="8"/>
        <v>469</v>
      </c>
      <c r="B304" s="173">
        <v>74.399999999999906</v>
      </c>
      <c r="C304" s="11"/>
      <c r="D304" s="11"/>
      <c r="E304" s="11"/>
      <c r="F304" s="11"/>
      <c r="G304" s="11"/>
      <c r="H304" s="11"/>
      <c r="I304" s="11"/>
      <c r="J304" s="11"/>
      <c r="K304" s="11"/>
      <c r="L304" s="11"/>
      <c r="M304" s="11"/>
      <c r="N304" s="11"/>
    </row>
    <row r="305" spans="1:14" ht="15" customHeight="1" x14ac:dyDescent="0.25">
      <c r="A305" s="13">
        <f t="shared" si="8"/>
        <v>470</v>
      </c>
      <c r="B305" s="173">
        <v>74.799999999999898</v>
      </c>
      <c r="C305" s="11"/>
      <c r="D305" s="11"/>
      <c r="E305" s="11"/>
      <c r="F305" s="11"/>
      <c r="G305" s="11"/>
      <c r="H305" s="11"/>
      <c r="I305" s="11"/>
      <c r="J305" s="11"/>
      <c r="K305" s="11"/>
      <c r="L305" s="11"/>
      <c r="M305" s="11"/>
      <c r="N305" s="11"/>
    </row>
    <row r="306" spans="1:14" ht="15" customHeight="1" x14ac:dyDescent="0.25">
      <c r="A306" s="13">
        <f t="shared" si="8"/>
        <v>471</v>
      </c>
      <c r="B306" s="173">
        <v>75.199999999999903</v>
      </c>
      <c r="C306" s="11"/>
      <c r="D306" s="11"/>
      <c r="E306" s="11"/>
      <c r="F306" s="11"/>
      <c r="G306" s="11"/>
      <c r="H306" s="11"/>
      <c r="I306" s="11"/>
      <c r="J306" s="11"/>
      <c r="K306" s="11"/>
      <c r="L306" s="11"/>
      <c r="M306" s="11"/>
      <c r="N306" s="11"/>
    </row>
    <row r="307" spans="1:14" ht="15" customHeight="1" x14ac:dyDescent="0.25">
      <c r="A307" s="13">
        <f t="shared" si="8"/>
        <v>472</v>
      </c>
      <c r="B307" s="173">
        <v>75.599999999999895</v>
      </c>
      <c r="C307" s="11"/>
      <c r="D307" s="11"/>
      <c r="E307" s="11"/>
      <c r="F307" s="11"/>
      <c r="G307" s="11"/>
      <c r="H307" s="11"/>
      <c r="I307" s="11"/>
      <c r="J307" s="11"/>
      <c r="K307" s="11"/>
      <c r="L307" s="11"/>
      <c r="M307" s="11"/>
      <c r="N307" s="11"/>
    </row>
    <row r="308" spans="1:14" ht="15" customHeight="1" x14ac:dyDescent="0.25">
      <c r="A308" s="13">
        <f t="shared" si="8"/>
        <v>473</v>
      </c>
      <c r="B308" s="173">
        <v>75.999999999999901</v>
      </c>
      <c r="C308" s="11"/>
      <c r="D308" s="11"/>
      <c r="E308" s="11"/>
      <c r="F308" s="11"/>
      <c r="G308" s="11"/>
      <c r="H308" s="11"/>
      <c r="I308" s="11"/>
      <c r="J308" s="11"/>
      <c r="K308" s="11"/>
      <c r="L308" s="11"/>
      <c r="M308" s="11"/>
      <c r="N308" s="11"/>
    </row>
    <row r="309" spans="1:14" ht="15" customHeight="1" x14ac:dyDescent="0.25">
      <c r="A309" s="13">
        <f t="shared" si="8"/>
        <v>474</v>
      </c>
      <c r="B309" s="173">
        <v>76.399999999999906</v>
      </c>
      <c r="C309" s="11"/>
      <c r="D309" s="11"/>
      <c r="E309" s="11"/>
      <c r="F309" s="11"/>
      <c r="G309" s="11"/>
      <c r="H309" s="11"/>
      <c r="I309" s="11"/>
      <c r="J309" s="11"/>
      <c r="K309" s="11"/>
      <c r="L309" s="11"/>
      <c r="M309" s="11"/>
      <c r="N309" s="11"/>
    </row>
    <row r="310" spans="1:14" ht="15" customHeight="1" x14ac:dyDescent="0.25">
      <c r="A310" s="13">
        <f t="shared" si="8"/>
        <v>475</v>
      </c>
      <c r="B310" s="173">
        <v>76.799999999999898</v>
      </c>
      <c r="C310" s="11"/>
      <c r="D310" s="11"/>
      <c r="E310" s="11"/>
      <c r="F310" s="11"/>
      <c r="G310" s="11"/>
      <c r="H310" s="11"/>
      <c r="I310" s="11"/>
      <c r="J310" s="11"/>
      <c r="K310" s="11"/>
      <c r="L310" s="11"/>
      <c r="M310" s="11"/>
      <c r="N310" s="11"/>
    </row>
    <row r="311" spans="1:14" ht="15" customHeight="1" x14ac:dyDescent="0.25">
      <c r="A311" s="13">
        <f t="shared" ref="A311:A374" si="9">A310+1</f>
        <v>476</v>
      </c>
      <c r="B311" s="173">
        <v>77.199999999999903</v>
      </c>
      <c r="C311" s="11"/>
      <c r="D311" s="11"/>
      <c r="E311" s="11"/>
      <c r="F311" s="11"/>
      <c r="G311" s="11"/>
      <c r="H311" s="11"/>
      <c r="I311" s="11"/>
      <c r="J311" s="11"/>
      <c r="K311" s="11"/>
      <c r="L311" s="11"/>
      <c r="M311" s="11"/>
      <c r="N311" s="11"/>
    </row>
    <row r="312" spans="1:14" ht="15" customHeight="1" x14ac:dyDescent="0.25">
      <c r="A312" s="13">
        <f t="shared" si="9"/>
        <v>477</v>
      </c>
      <c r="B312" s="173">
        <v>77.599999999999895</v>
      </c>
      <c r="C312" s="11"/>
      <c r="D312" s="11"/>
      <c r="E312" s="11"/>
      <c r="F312" s="11"/>
      <c r="G312" s="11"/>
      <c r="H312" s="11"/>
      <c r="I312" s="11"/>
      <c r="J312" s="11"/>
      <c r="K312" s="11"/>
      <c r="L312" s="11"/>
      <c r="M312" s="11"/>
      <c r="N312" s="11"/>
    </row>
    <row r="313" spans="1:14" ht="15" customHeight="1" x14ac:dyDescent="0.25">
      <c r="A313" s="13">
        <f t="shared" si="9"/>
        <v>478</v>
      </c>
      <c r="B313" s="173">
        <v>77.999999999999901</v>
      </c>
      <c r="C313" s="11"/>
      <c r="D313" s="11"/>
      <c r="E313" s="11"/>
      <c r="F313" s="11"/>
      <c r="G313" s="11"/>
      <c r="H313" s="11"/>
      <c r="I313" s="11"/>
      <c r="J313" s="11"/>
      <c r="K313" s="11"/>
      <c r="L313" s="11"/>
      <c r="M313" s="11"/>
      <c r="N313" s="11"/>
    </row>
    <row r="314" spans="1:14" ht="15" customHeight="1" x14ac:dyDescent="0.25">
      <c r="A314" s="13">
        <f t="shared" si="9"/>
        <v>479</v>
      </c>
      <c r="B314" s="173">
        <v>78.399999999999906</v>
      </c>
      <c r="C314" s="11"/>
      <c r="D314" s="11"/>
      <c r="E314" s="11"/>
      <c r="F314" s="11"/>
      <c r="G314" s="11"/>
      <c r="H314" s="11"/>
      <c r="I314" s="11"/>
      <c r="J314" s="11"/>
      <c r="K314" s="11"/>
      <c r="L314" s="11"/>
      <c r="M314" s="11"/>
      <c r="N314" s="11"/>
    </row>
    <row r="315" spans="1:14" ht="15" customHeight="1" x14ac:dyDescent="0.25">
      <c r="A315" s="13">
        <f t="shared" si="9"/>
        <v>480</v>
      </c>
      <c r="B315" s="173">
        <v>78.799999999999898</v>
      </c>
      <c r="C315" s="11"/>
      <c r="D315" s="11"/>
      <c r="E315" s="11"/>
      <c r="F315" s="11"/>
      <c r="G315" s="11"/>
      <c r="H315" s="11"/>
      <c r="I315" s="11"/>
      <c r="J315" s="11"/>
      <c r="K315" s="11"/>
      <c r="L315" s="11"/>
      <c r="M315" s="11"/>
      <c r="N315" s="11"/>
    </row>
    <row r="316" spans="1:14" ht="15" customHeight="1" x14ac:dyDescent="0.25">
      <c r="A316" s="13">
        <f t="shared" si="9"/>
        <v>481</v>
      </c>
      <c r="B316" s="173">
        <v>79.199999999999903</v>
      </c>
      <c r="C316" s="11"/>
      <c r="D316" s="11"/>
      <c r="E316" s="11"/>
      <c r="F316" s="11"/>
      <c r="G316" s="11"/>
      <c r="H316" s="11"/>
      <c r="I316" s="11"/>
      <c r="J316" s="11"/>
      <c r="K316" s="11"/>
      <c r="L316" s="11"/>
      <c r="M316" s="11"/>
      <c r="N316" s="11"/>
    </row>
    <row r="317" spans="1:14" ht="15" customHeight="1" x14ac:dyDescent="0.25">
      <c r="A317" s="13">
        <f t="shared" si="9"/>
        <v>482</v>
      </c>
      <c r="B317" s="173">
        <v>79.599999999999895</v>
      </c>
      <c r="C317" s="11"/>
      <c r="D317" s="11"/>
      <c r="E317" s="11"/>
      <c r="F317" s="11"/>
      <c r="G317" s="11"/>
      <c r="H317" s="11"/>
      <c r="I317" s="11"/>
      <c r="J317" s="11"/>
      <c r="K317" s="11"/>
      <c r="L317" s="11"/>
      <c r="M317" s="11"/>
      <c r="N317" s="11"/>
    </row>
    <row r="318" spans="1:14" ht="15" customHeight="1" x14ac:dyDescent="0.25">
      <c r="A318" s="13">
        <f t="shared" si="9"/>
        <v>483</v>
      </c>
      <c r="B318" s="173">
        <v>79.999999999999901</v>
      </c>
      <c r="C318" s="11"/>
      <c r="D318" s="11"/>
      <c r="E318" s="11"/>
      <c r="F318" s="11"/>
      <c r="G318" s="11"/>
      <c r="H318" s="11"/>
      <c r="I318" s="11"/>
      <c r="J318" s="11"/>
      <c r="K318" s="11"/>
      <c r="L318" s="11"/>
      <c r="M318" s="11"/>
      <c r="N318" s="11"/>
    </row>
    <row r="319" spans="1:14" ht="15" customHeight="1" x14ac:dyDescent="0.25">
      <c r="A319" s="13">
        <f t="shared" si="9"/>
        <v>484</v>
      </c>
      <c r="B319" s="173">
        <v>80.399999999999906</v>
      </c>
      <c r="C319" s="11"/>
      <c r="D319" s="11"/>
      <c r="E319" s="11"/>
      <c r="F319" s="11"/>
      <c r="G319" s="11"/>
      <c r="H319" s="11"/>
      <c r="I319" s="11"/>
      <c r="J319" s="11"/>
      <c r="K319" s="11"/>
      <c r="L319" s="11"/>
      <c r="M319" s="11"/>
      <c r="N319" s="11"/>
    </row>
    <row r="320" spans="1:14" ht="15" customHeight="1" x14ac:dyDescent="0.25">
      <c r="A320" s="13">
        <f t="shared" si="9"/>
        <v>485</v>
      </c>
      <c r="B320" s="173">
        <v>80.799999999999898</v>
      </c>
      <c r="C320" s="11"/>
      <c r="D320" s="11"/>
      <c r="E320" s="11"/>
      <c r="F320" s="11"/>
      <c r="G320" s="11"/>
      <c r="H320" s="11"/>
      <c r="I320" s="11"/>
      <c r="J320" s="11"/>
      <c r="K320" s="11"/>
      <c r="L320" s="11"/>
      <c r="M320" s="11"/>
      <c r="N320" s="11"/>
    </row>
    <row r="321" spans="1:14" ht="15" customHeight="1" x14ac:dyDescent="0.25">
      <c r="A321" s="13">
        <f t="shared" si="9"/>
        <v>486</v>
      </c>
      <c r="B321" s="173">
        <v>81.199999999999903</v>
      </c>
      <c r="C321" s="11"/>
      <c r="D321" s="11"/>
      <c r="E321" s="11"/>
      <c r="F321" s="11"/>
      <c r="G321" s="11"/>
      <c r="H321" s="11"/>
      <c r="I321" s="11"/>
      <c r="J321" s="11"/>
      <c r="K321" s="11"/>
      <c r="L321" s="11"/>
      <c r="M321" s="11"/>
      <c r="N321" s="11"/>
    </row>
    <row r="322" spans="1:14" ht="15" customHeight="1" x14ac:dyDescent="0.25">
      <c r="A322" s="13">
        <f t="shared" si="9"/>
        <v>487</v>
      </c>
      <c r="B322" s="173">
        <v>81.599999999999895</v>
      </c>
      <c r="C322" s="11"/>
      <c r="D322" s="11"/>
      <c r="E322" s="11"/>
      <c r="F322" s="11"/>
      <c r="G322" s="11"/>
      <c r="H322" s="11"/>
      <c r="I322" s="11"/>
      <c r="J322" s="11"/>
      <c r="K322" s="11"/>
      <c r="L322" s="11"/>
      <c r="M322" s="11"/>
      <c r="N322" s="11"/>
    </row>
    <row r="323" spans="1:14" ht="15" customHeight="1" x14ac:dyDescent="0.25">
      <c r="A323" s="13">
        <f t="shared" si="9"/>
        <v>488</v>
      </c>
      <c r="B323" s="173">
        <v>81.999999999999901</v>
      </c>
      <c r="C323" s="11"/>
      <c r="D323" s="11"/>
      <c r="E323" s="11"/>
      <c r="F323" s="11"/>
      <c r="G323" s="11"/>
      <c r="H323" s="11"/>
      <c r="I323" s="11"/>
      <c r="J323" s="11"/>
      <c r="K323" s="11"/>
      <c r="L323" s="11"/>
      <c r="M323" s="11"/>
      <c r="N323" s="11"/>
    </row>
    <row r="324" spans="1:14" ht="15" customHeight="1" x14ac:dyDescent="0.25">
      <c r="A324" s="13">
        <f t="shared" si="9"/>
        <v>489</v>
      </c>
      <c r="B324" s="173">
        <v>82.399999999999906</v>
      </c>
      <c r="C324" s="11"/>
      <c r="D324" s="11"/>
      <c r="E324" s="11"/>
      <c r="F324" s="11"/>
      <c r="G324" s="11"/>
      <c r="H324" s="11"/>
      <c r="I324" s="11"/>
      <c r="J324" s="11"/>
      <c r="K324" s="11"/>
      <c r="L324" s="11"/>
      <c r="M324" s="11"/>
      <c r="N324" s="11"/>
    </row>
    <row r="325" spans="1:14" ht="15" customHeight="1" x14ac:dyDescent="0.25">
      <c r="A325" s="13">
        <f t="shared" si="9"/>
        <v>490</v>
      </c>
      <c r="B325" s="173">
        <v>82.799999999999898</v>
      </c>
      <c r="C325" s="11"/>
      <c r="D325" s="11"/>
      <c r="E325" s="11"/>
      <c r="F325" s="11"/>
      <c r="G325" s="11"/>
      <c r="H325" s="11"/>
      <c r="I325" s="11"/>
      <c r="J325" s="11"/>
      <c r="K325" s="11"/>
      <c r="L325" s="11"/>
      <c r="M325" s="11"/>
      <c r="N325" s="11"/>
    </row>
    <row r="326" spans="1:14" ht="15" customHeight="1" x14ac:dyDescent="0.25">
      <c r="A326" s="13">
        <f t="shared" si="9"/>
        <v>491</v>
      </c>
      <c r="B326" s="173">
        <v>83.199999999999903</v>
      </c>
      <c r="C326" s="11"/>
      <c r="D326" s="11"/>
      <c r="E326" s="11"/>
      <c r="F326" s="11"/>
      <c r="G326" s="11"/>
      <c r="H326" s="11"/>
      <c r="I326" s="11"/>
      <c r="J326" s="11"/>
      <c r="K326" s="11"/>
      <c r="L326" s="11"/>
      <c r="M326" s="11"/>
      <c r="N326" s="11"/>
    </row>
    <row r="327" spans="1:14" ht="15" customHeight="1" x14ac:dyDescent="0.25">
      <c r="A327" s="13">
        <f t="shared" si="9"/>
        <v>492</v>
      </c>
      <c r="B327" s="173">
        <v>83.599999999999895</v>
      </c>
      <c r="C327" s="11"/>
      <c r="D327" s="11"/>
      <c r="E327" s="11"/>
      <c r="F327" s="11"/>
      <c r="G327" s="11"/>
      <c r="H327" s="11"/>
      <c r="I327" s="11"/>
      <c r="J327" s="11"/>
      <c r="K327" s="11"/>
      <c r="L327" s="11"/>
      <c r="M327" s="11"/>
      <c r="N327" s="11"/>
    </row>
    <row r="328" spans="1:14" ht="15" customHeight="1" x14ac:dyDescent="0.25">
      <c r="A328" s="13">
        <f t="shared" si="9"/>
        <v>493</v>
      </c>
      <c r="B328" s="173">
        <v>83.999999999999901</v>
      </c>
      <c r="C328" s="11"/>
      <c r="D328" s="11"/>
      <c r="E328" s="11"/>
      <c r="F328" s="11"/>
      <c r="G328" s="11"/>
      <c r="H328" s="11"/>
      <c r="I328" s="11"/>
      <c r="J328" s="11"/>
      <c r="K328" s="11"/>
      <c r="L328" s="11"/>
      <c r="M328" s="11"/>
      <c r="N328" s="11"/>
    </row>
    <row r="329" spans="1:14" ht="15" customHeight="1" x14ac:dyDescent="0.25">
      <c r="A329" s="13">
        <f t="shared" si="9"/>
        <v>494</v>
      </c>
      <c r="B329" s="173">
        <v>84.399999999999906</v>
      </c>
      <c r="C329" s="11"/>
      <c r="D329" s="11"/>
      <c r="E329" s="11"/>
      <c r="F329" s="11"/>
      <c r="G329" s="11"/>
      <c r="H329" s="11"/>
      <c r="I329" s="11"/>
      <c r="J329" s="11"/>
      <c r="K329" s="11"/>
      <c r="L329" s="11"/>
      <c r="M329" s="11"/>
      <c r="N329" s="11"/>
    </row>
    <row r="330" spans="1:14" ht="15" customHeight="1" x14ac:dyDescent="0.25">
      <c r="A330" s="13">
        <f t="shared" si="9"/>
        <v>495</v>
      </c>
      <c r="B330" s="173">
        <v>84.799999999999898</v>
      </c>
      <c r="C330" s="11"/>
      <c r="D330" s="11"/>
      <c r="E330" s="11"/>
      <c r="F330" s="11"/>
      <c r="G330" s="11"/>
      <c r="H330" s="11"/>
      <c r="I330" s="11"/>
      <c r="J330" s="11"/>
      <c r="K330" s="11"/>
      <c r="L330" s="11"/>
      <c r="M330" s="11"/>
      <c r="N330" s="11"/>
    </row>
    <row r="331" spans="1:14" ht="15" customHeight="1" x14ac:dyDescent="0.25">
      <c r="A331" s="13">
        <f t="shared" si="9"/>
        <v>496</v>
      </c>
      <c r="B331" s="173">
        <v>85.199999999999903</v>
      </c>
      <c r="C331" s="11"/>
      <c r="D331" s="11"/>
      <c r="E331" s="11"/>
      <c r="F331" s="11"/>
      <c r="G331" s="11"/>
      <c r="H331" s="11"/>
      <c r="I331" s="11"/>
      <c r="J331" s="11"/>
      <c r="K331" s="11"/>
      <c r="L331" s="11"/>
      <c r="M331" s="11"/>
      <c r="N331" s="11"/>
    </row>
    <row r="332" spans="1:14" ht="15" customHeight="1" x14ac:dyDescent="0.25">
      <c r="A332" s="13">
        <f t="shared" si="9"/>
        <v>497</v>
      </c>
      <c r="B332" s="173">
        <v>85.599999999999895</v>
      </c>
      <c r="C332" s="11"/>
      <c r="D332" s="11"/>
      <c r="E332" s="11"/>
      <c r="F332" s="11"/>
      <c r="G332" s="11"/>
      <c r="H332" s="11"/>
      <c r="I332" s="11"/>
      <c r="J332" s="11"/>
      <c r="K332" s="11"/>
      <c r="L332" s="11"/>
      <c r="M332" s="11"/>
      <c r="N332" s="11"/>
    </row>
    <row r="333" spans="1:14" ht="15" customHeight="1" x14ac:dyDescent="0.25">
      <c r="A333" s="13">
        <f t="shared" si="9"/>
        <v>498</v>
      </c>
      <c r="B333" s="173">
        <v>85.999999999999901</v>
      </c>
      <c r="C333" s="11"/>
      <c r="D333" s="11"/>
      <c r="E333" s="11"/>
      <c r="F333" s="11"/>
      <c r="G333" s="11"/>
      <c r="H333" s="11"/>
      <c r="I333" s="11"/>
      <c r="J333" s="11"/>
      <c r="K333" s="11"/>
      <c r="L333" s="11"/>
      <c r="M333" s="11"/>
      <c r="N333" s="11"/>
    </row>
    <row r="334" spans="1:14" ht="15" customHeight="1" x14ac:dyDescent="0.25">
      <c r="A334" s="13">
        <f t="shared" si="9"/>
        <v>499</v>
      </c>
      <c r="B334" s="173">
        <v>86.399999999999906</v>
      </c>
      <c r="C334" s="11"/>
      <c r="D334" s="11"/>
      <c r="E334" s="11"/>
      <c r="F334" s="11"/>
      <c r="G334" s="11"/>
      <c r="H334" s="11"/>
      <c r="I334" s="11"/>
      <c r="J334" s="11"/>
      <c r="K334" s="11"/>
      <c r="L334" s="11"/>
      <c r="M334" s="11"/>
      <c r="N334" s="11"/>
    </row>
    <row r="335" spans="1:14" ht="15" customHeight="1" x14ac:dyDescent="0.25">
      <c r="A335" s="13">
        <f t="shared" si="9"/>
        <v>500</v>
      </c>
      <c r="B335" s="173">
        <v>86.799999999999898</v>
      </c>
      <c r="C335" s="11"/>
      <c r="D335" s="11"/>
      <c r="E335" s="11"/>
      <c r="F335" s="11"/>
      <c r="G335" s="11"/>
      <c r="H335" s="11"/>
      <c r="I335" s="11"/>
      <c r="J335" s="11"/>
      <c r="K335" s="11"/>
      <c r="L335" s="11"/>
      <c r="M335" s="11"/>
      <c r="N335" s="11"/>
    </row>
    <row r="336" spans="1:14" ht="15" customHeight="1" x14ac:dyDescent="0.25">
      <c r="A336" s="13">
        <f t="shared" si="9"/>
        <v>501</v>
      </c>
      <c r="B336" s="173">
        <v>87.199999999999903</v>
      </c>
      <c r="C336" s="11"/>
      <c r="D336" s="11"/>
      <c r="E336" s="11"/>
      <c r="F336" s="11"/>
      <c r="G336" s="11"/>
      <c r="H336" s="11"/>
      <c r="I336" s="11"/>
      <c r="J336" s="11"/>
      <c r="K336" s="11"/>
      <c r="L336" s="11"/>
      <c r="M336" s="11"/>
      <c r="N336" s="11"/>
    </row>
    <row r="337" spans="1:14" ht="15" customHeight="1" x14ac:dyDescent="0.25">
      <c r="A337" s="13">
        <f t="shared" si="9"/>
        <v>502</v>
      </c>
      <c r="B337" s="173">
        <v>87.599999999999895</v>
      </c>
      <c r="C337" s="11"/>
      <c r="D337" s="11"/>
      <c r="E337" s="11"/>
      <c r="F337" s="11"/>
      <c r="G337" s="11"/>
      <c r="H337" s="11"/>
      <c r="I337" s="11"/>
      <c r="J337" s="11"/>
      <c r="K337" s="11"/>
      <c r="L337" s="11"/>
      <c r="M337" s="11"/>
      <c r="N337" s="11"/>
    </row>
    <row r="338" spans="1:14" ht="15" customHeight="1" x14ac:dyDescent="0.25">
      <c r="A338" s="13">
        <f t="shared" si="9"/>
        <v>503</v>
      </c>
      <c r="B338" s="173">
        <v>87.999999999999801</v>
      </c>
      <c r="C338" s="11"/>
      <c r="D338" s="11"/>
      <c r="E338" s="11"/>
      <c r="F338" s="11"/>
      <c r="G338" s="11"/>
      <c r="H338" s="11"/>
      <c r="I338" s="11"/>
      <c r="J338" s="11"/>
      <c r="K338" s="11"/>
      <c r="L338" s="11"/>
      <c r="M338" s="11"/>
      <c r="N338" s="11"/>
    </row>
    <row r="339" spans="1:14" ht="15" customHeight="1" x14ac:dyDescent="0.25">
      <c r="A339" s="13">
        <f t="shared" si="9"/>
        <v>504</v>
      </c>
      <c r="B339" s="173">
        <v>88.399999999999807</v>
      </c>
      <c r="C339" s="11"/>
      <c r="D339" s="11"/>
      <c r="E339" s="11"/>
      <c r="F339" s="11"/>
      <c r="G339" s="11"/>
      <c r="H339" s="11"/>
      <c r="I339" s="11"/>
      <c r="J339" s="11"/>
      <c r="K339" s="11"/>
      <c r="L339" s="11"/>
      <c r="M339" s="11"/>
      <c r="N339" s="11"/>
    </row>
    <row r="340" spans="1:14" ht="15" customHeight="1" x14ac:dyDescent="0.25">
      <c r="A340" s="13">
        <f t="shared" si="9"/>
        <v>505</v>
      </c>
      <c r="B340" s="173">
        <v>88.799999999999798</v>
      </c>
      <c r="C340" s="11"/>
      <c r="D340" s="11"/>
      <c r="E340" s="11"/>
      <c r="F340" s="11"/>
      <c r="G340" s="11"/>
      <c r="H340" s="11"/>
      <c r="I340" s="11"/>
      <c r="J340" s="11"/>
      <c r="K340" s="11"/>
      <c r="L340" s="11"/>
      <c r="M340" s="11"/>
      <c r="N340" s="11"/>
    </row>
    <row r="341" spans="1:14" ht="15" customHeight="1" x14ac:dyDescent="0.25">
      <c r="A341" s="13">
        <f t="shared" si="9"/>
        <v>506</v>
      </c>
      <c r="B341" s="173">
        <v>89.199999999999804</v>
      </c>
      <c r="C341" s="11"/>
      <c r="D341" s="11"/>
      <c r="E341" s="11"/>
      <c r="F341" s="11"/>
      <c r="G341" s="11"/>
      <c r="H341" s="11"/>
      <c r="I341" s="11"/>
      <c r="J341" s="11"/>
      <c r="K341" s="11"/>
      <c r="L341" s="11"/>
      <c r="M341" s="11"/>
      <c r="N341" s="11"/>
    </row>
    <row r="342" spans="1:14" ht="15" customHeight="1" x14ac:dyDescent="0.25">
      <c r="A342" s="13">
        <f t="shared" si="9"/>
        <v>507</v>
      </c>
      <c r="B342" s="173">
        <v>89.599999999999795</v>
      </c>
      <c r="C342" s="11"/>
      <c r="D342" s="11"/>
      <c r="E342" s="11"/>
      <c r="F342" s="11"/>
      <c r="G342" s="11"/>
      <c r="H342" s="11"/>
      <c r="I342" s="11"/>
      <c r="J342" s="11"/>
      <c r="K342" s="11"/>
      <c r="L342" s="11"/>
      <c r="M342" s="11"/>
      <c r="N342" s="11"/>
    </row>
    <row r="343" spans="1:14" ht="15" customHeight="1" x14ac:dyDescent="0.25">
      <c r="A343" s="13">
        <f t="shared" si="9"/>
        <v>508</v>
      </c>
      <c r="B343" s="173">
        <v>89.999999999999801</v>
      </c>
      <c r="C343" s="11"/>
      <c r="D343" s="11"/>
      <c r="E343" s="11"/>
      <c r="F343" s="11"/>
      <c r="G343" s="11"/>
      <c r="H343" s="11"/>
      <c r="I343" s="11"/>
      <c r="J343" s="11"/>
      <c r="K343" s="11"/>
      <c r="L343" s="11"/>
      <c r="M343" s="11"/>
      <c r="N343" s="11"/>
    </row>
    <row r="344" spans="1:14" ht="15" customHeight="1" x14ac:dyDescent="0.25">
      <c r="A344" s="13">
        <f t="shared" si="9"/>
        <v>509</v>
      </c>
      <c r="B344" s="173">
        <v>90.399999999999807</v>
      </c>
      <c r="C344" s="11"/>
      <c r="D344" s="11"/>
      <c r="E344" s="11"/>
      <c r="F344" s="11"/>
      <c r="G344" s="11"/>
      <c r="H344" s="11"/>
      <c r="I344" s="11"/>
      <c r="J344" s="11"/>
      <c r="K344" s="11"/>
      <c r="L344" s="11"/>
      <c r="M344" s="11"/>
      <c r="N344" s="11"/>
    </row>
    <row r="345" spans="1:14" ht="15" customHeight="1" x14ac:dyDescent="0.25">
      <c r="A345" s="13">
        <f t="shared" si="9"/>
        <v>510</v>
      </c>
      <c r="B345" s="173">
        <v>90.799999999999798</v>
      </c>
      <c r="C345" s="11"/>
      <c r="D345" s="11"/>
      <c r="E345" s="11"/>
      <c r="F345" s="11"/>
      <c r="G345" s="11"/>
      <c r="H345" s="11"/>
      <c r="I345" s="11"/>
      <c r="J345" s="11"/>
      <c r="K345" s="11"/>
      <c r="L345" s="11"/>
      <c r="M345" s="11"/>
      <c r="N345" s="11"/>
    </row>
    <row r="346" spans="1:14" ht="15" customHeight="1" x14ac:dyDescent="0.25">
      <c r="A346" s="13">
        <f t="shared" si="9"/>
        <v>511</v>
      </c>
      <c r="B346" s="173">
        <v>91.199999999999804</v>
      </c>
      <c r="C346" s="11"/>
      <c r="D346" s="11"/>
      <c r="E346" s="11"/>
      <c r="F346" s="11"/>
      <c r="G346" s="11"/>
      <c r="H346" s="11"/>
      <c r="I346" s="11"/>
      <c r="J346" s="11"/>
      <c r="K346" s="11"/>
      <c r="L346" s="11"/>
      <c r="M346" s="11"/>
      <c r="N346" s="11"/>
    </row>
    <row r="347" spans="1:14" ht="15" customHeight="1" x14ac:dyDescent="0.25">
      <c r="A347" s="13">
        <f t="shared" si="9"/>
        <v>512</v>
      </c>
      <c r="B347" s="173">
        <v>91.599999999999795</v>
      </c>
      <c r="C347" s="11"/>
      <c r="D347" s="11"/>
      <c r="E347" s="11"/>
      <c r="F347" s="11"/>
      <c r="G347" s="11"/>
      <c r="H347" s="11"/>
      <c r="I347" s="11"/>
      <c r="J347" s="11"/>
      <c r="K347" s="11"/>
      <c r="L347" s="11"/>
      <c r="M347" s="11"/>
      <c r="N347" s="11"/>
    </row>
    <row r="348" spans="1:14" ht="15" customHeight="1" x14ac:dyDescent="0.25">
      <c r="A348" s="13">
        <f t="shared" si="9"/>
        <v>513</v>
      </c>
      <c r="B348" s="173">
        <v>91.999999999999801</v>
      </c>
      <c r="C348" s="11"/>
      <c r="D348" s="11"/>
      <c r="E348" s="11"/>
      <c r="F348" s="11"/>
      <c r="G348" s="11"/>
      <c r="H348" s="11"/>
      <c r="I348" s="11"/>
      <c r="J348" s="11"/>
      <c r="K348" s="11"/>
      <c r="L348" s="11"/>
      <c r="M348" s="11"/>
      <c r="N348" s="11"/>
    </row>
    <row r="349" spans="1:14" ht="15" customHeight="1" x14ac:dyDescent="0.25">
      <c r="A349" s="13">
        <f t="shared" si="9"/>
        <v>514</v>
      </c>
      <c r="B349" s="173">
        <v>92.399999999999807</v>
      </c>
      <c r="C349" s="11"/>
      <c r="D349" s="11"/>
      <c r="E349" s="11"/>
      <c r="F349" s="11"/>
      <c r="G349" s="11"/>
      <c r="H349" s="11"/>
      <c r="I349" s="11"/>
      <c r="J349" s="11"/>
      <c r="K349" s="11"/>
      <c r="L349" s="11"/>
      <c r="M349" s="11"/>
      <c r="N349" s="11"/>
    </row>
    <row r="350" spans="1:14" ht="15" customHeight="1" x14ac:dyDescent="0.25">
      <c r="A350" s="13">
        <f t="shared" si="9"/>
        <v>515</v>
      </c>
      <c r="B350" s="173">
        <v>92.799999999999798</v>
      </c>
      <c r="C350" s="11"/>
      <c r="D350" s="11"/>
      <c r="E350" s="11"/>
      <c r="F350" s="11"/>
      <c r="G350" s="11"/>
      <c r="H350" s="11"/>
      <c r="I350" s="11"/>
      <c r="J350" s="11"/>
      <c r="K350" s="11"/>
      <c r="L350" s="11"/>
      <c r="M350" s="11"/>
      <c r="N350" s="11"/>
    </row>
    <row r="351" spans="1:14" ht="15" customHeight="1" x14ac:dyDescent="0.25">
      <c r="A351" s="13">
        <f t="shared" si="9"/>
        <v>516</v>
      </c>
      <c r="B351" s="173">
        <v>93.199999999999804</v>
      </c>
      <c r="C351" s="11"/>
      <c r="D351" s="11"/>
      <c r="E351" s="11"/>
      <c r="F351" s="11"/>
      <c r="G351" s="11"/>
      <c r="H351" s="11"/>
      <c r="I351" s="11"/>
      <c r="J351" s="11"/>
      <c r="K351" s="11"/>
      <c r="L351" s="11"/>
      <c r="M351" s="11"/>
      <c r="N351" s="11"/>
    </row>
    <row r="352" spans="1:14" ht="15" customHeight="1" x14ac:dyDescent="0.25">
      <c r="A352" s="13">
        <f t="shared" si="9"/>
        <v>517</v>
      </c>
      <c r="B352" s="173">
        <v>93.599999999999795</v>
      </c>
      <c r="C352" s="11"/>
      <c r="D352" s="11"/>
      <c r="E352" s="11"/>
      <c r="F352" s="11"/>
      <c r="G352" s="11"/>
      <c r="H352" s="11"/>
      <c r="I352" s="11"/>
      <c r="J352" s="11"/>
      <c r="K352" s="11"/>
      <c r="L352" s="11"/>
      <c r="M352" s="11"/>
      <c r="N352" s="11"/>
    </row>
    <row r="353" spans="1:14" ht="15" customHeight="1" x14ac:dyDescent="0.25">
      <c r="A353" s="13">
        <f t="shared" si="9"/>
        <v>518</v>
      </c>
      <c r="B353" s="173">
        <v>93.999999999999801</v>
      </c>
      <c r="C353" s="11"/>
      <c r="D353" s="11"/>
      <c r="E353" s="11"/>
      <c r="F353" s="11"/>
      <c r="G353" s="11"/>
      <c r="H353" s="11"/>
      <c r="I353" s="11"/>
      <c r="J353" s="11"/>
      <c r="K353" s="11"/>
      <c r="L353" s="11"/>
      <c r="M353" s="11"/>
      <c r="N353" s="11"/>
    </row>
    <row r="354" spans="1:14" ht="15" customHeight="1" x14ac:dyDescent="0.25">
      <c r="A354" s="13">
        <f t="shared" si="9"/>
        <v>519</v>
      </c>
      <c r="B354" s="173">
        <v>94.399999999999807</v>
      </c>
      <c r="C354" s="11"/>
      <c r="D354" s="11"/>
      <c r="E354" s="11"/>
      <c r="F354" s="11"/>
      <c r="G354" s="11"/>
      <c r="H354" s="11"/>
      <c r="I354" s="11"/>
      <c r="J354" s="11"/>
      <c r="K354" s="11"/>
      <c r="L354" s="11"/>
      <c r="M354" s="11"/>
      <c r="N354" s="11"/>
    </row>
    <row r="355" spans="1:14" ht="15" customHeight="1" x14ac:dyDescent="0.25">
      <c r="A355" s="13">
        <f t="shared" si="9"/>
        <v>520</v>
      </c>
      <c r="B355" s="173">
        <v>94.799999999999798</v>
      </c>
      <c r="C355" s="11"/>
      <c r="D355" s="11"/>
      <c r="E355" s="11"/>
      <c r="F355" s="11"/>
      <c r="G355" s="11"/>
      <c r="H355" s="11"/>
      <c r="I355" s="11"/>
      <c r="J355" s="11"/>
      <c r="K355" s="11"/>
      <c r="L355" s="11"/>
      <c r="M355" s="11"/>
      <c r="N355" s="11"/>
    </row>
    <row r="356" spans="1:14" ht="15" customHeight="1" x14ac:dyDescent="0.25">
      <c r="A356" s="13">
        <f t="shared" si="9"/>
        <v>521</v>
      </c>
      <c r="B356" s="173">
        <v>95.199999999999804</v>
      </c>
      <c r="C356" s="11"/>
      <c r="D356" s="11"/>
      <c r="E356" s="11"/>
      <c r="F356" s="11"/>
      <c r="G356" s="11"/>
      <c r="H356" s="11"/>
      <c r="I356" s="11"/>
      <c r="J356" s="11"/>
      <c r="K356" s="11"/>
      <c r="L356" s="11"/>
      <c r="M356" s="11"/>
      <c r="N356" s="11"/>
    </row>
    <row r="357" spans="1:14" ht="15" customHeight="1" x14ac:dyDescent="0.25">
      <c r="A357" s="13">
        <f t="shared" si="9"/>
        <v>522</v>
      </c>
      <c r="B357" s="173">
        <v>95.599999999999795</v>
      </c>
      <c r="C357" s="11"/>
      <c r="D357" s="11"/>
      <c r="E357" s="11"/>
      <c r="F357" s="11"/>
      <c r="G357" s="11"/>
      <c r="H357" s="11"/>
      <c r="I357" s="11"/>
      <c r="J357" s="11"/>
      <c r="K357" s="11"/>
      <c r="L357" s="11"/>
      <c r="M357" s="11"/>
      <c r="N357" s="11"/>
    </row>
    <row r="358" spans="1:14" ht="15" customHeight="1" x14ac:dyDescent="0.25">
      <c r="A358" s="13">
        <f t="shared" si="9"/>
        <v>523</v>
      </c>
      <c r="B358" s="173">
        <v>95.999999999999801</v>
      </c>
      <c r="C358" s="11"/>
      <c r="D358" s="11"/>
      <c r="E358" s="11"/>
      <c r="F358" s="11"/>
      <c r="G358" s="11"/>
      <c r="H358" s="11"/>
      <c r="I358" s="11"/>
      <c r="J358" s="11"/>
      <c r="K358" s="11"/>
      <c r="L358" s="11"/>
      <c r="M358" s="11"/>
      <c r="N358" s="11"/>
    </row>
    <row r="359" spans="1:14" ht="15" customHeight="1" x14ac:dyDescent="0.25">
      <c r="A359" s="13">
        <f t="shared" si="9"/>
        <v>524</v>
      </c>
      <c r="B359" s="173">
        <v>96.399999999999807</v>
      </c>
      <c r="C359" s="11"/>
      <c r="D359" s="11"/>
      <c r="E359" s="11"/>
      <c r="F359" s="11"/>
      <c r="G359" s="11"/>
      <c r="H359" s="11"/>
      <c r="I359" s="11"/>
      <c r="J359" s="11"/>
      <c r="K359" s="11"/>
      <c r="L359" s="11"/>
      <c r="M359" s="11"/>
      <c r="N359" s="11"/>
    </row>
    <row r="360" spans="1:14" ht="15" customHeight="1" x14ac:dyDescent="0.25">
      <c r="A360" s="13">
        <f t="shared" si="9"/>
        <v>525</v>
      </c>
      <c r="B360" s="173">
        <v>96.799999999999798</v>
      </c>
      <c r="C360" s="11"/>
      <c r="D360" s="11"/>
      <c r="E360" s="11"/>
      <c r="F360" s="11"/>
      <c r="G360" s="11"/>
      <c r="H360" s="11"/>
      <c r="I360" s="11"/>
      <c r="J360" s="11"/>
      <c r="K360" s="11"/>
      <c r="L360" s="11"/>
      <c r="M360" s="11"/>
      <c r="N360" s="11"/>
    </row>
    <row r="361" spans="1:14" ht="15" customHeight="1" x14ac:dyDescent="0.25">
      <c r="A361" s="13">
        <f t="shared" si="9"/>
        <v>526</v>
      </c>
      <c r="B361" s="173">
        <v>97.199999999999804</v>
      </c>
      <c r="C361" s="11"/>
      <c r="D361" s="11"/>
      <c r="E361" s="11"/>
      <c r="F361" s="11"/>
      <c r="G361" s="11"/>
      <c r="H361" s="11"/>
      <c r="I361" s="11"/>
      <c r="J361" s="11"/>
      <c r="K361" s="11"/>
      <c r="L361" s="11"/>
      <c r="M361" s="11"/>
      <c r="N361" s="11"/>
    </row>
    <row r="362" spans="1:14" ht="15" customHeight="1" x14ac:dyDescent="0.25">
      <c r="A362" s="13">
        <f t="shared" si="9"/>
        <v>527</v>
      </c>
      <c r="B362" s="173">
        <v>97.599999999999795</v>
      </c>
      <c r="C362" s="11"/>
      <c r="D362" s="11"/>
      <c r="E362" s="11"/>
      <c r="F362" s="11"/>
      <c r="G362" s="11"/>
      <c r="H362" s="11"/>
      <c r="I362" s="11"/>
      <c r="J362" s="11"/>
      <c r="K362" s="11"/>
      <c r="L362" s="11"/>
      <c r="M362" s="11"/>
      <c r="N362" s="11"/>
    </row>
    <row r="363" spans="1:14" ht="15" customHeight="1" x14ac:dyDescent="0.25">
      <c r="A363" s="13">
        <f t="shared" si="9"/>
        <v>528</v>
      </c>
      <c r="B363" s="173">
        <v>97.999999999999801</v>
      </c>
      <c r="C363" s="11"/>
      <c r="D363" s="11"/>
      <c r="E363" s="11"/>
      <c r="F363" s="11"/>
      <c r="G363" s="11"/>
      <c r="H363" s="11"/>
      <c r="I363" s="11"/>
      <c r="J363" s="11"/>
      <c r="K363" s="11"/>
      <c r="L363" s="11"/>
      <c r="M363" s="11"/>
      <c r="N363" s="11"/>
    </row>
    <row r="364" spans="1:14" ht="15" customHeight="1" x14ac:dyDescent="0.25">
      <c r="A364" s="13">
        <f t="shared" si="9"/>
        <v>529</v>
      </c>
      <c r="B364" s="173">
        <v>98.399999999999807</v>
      </c>
      <c r="C364" s="11"/>
      <c r="D364" s="11"/>
      <c r="E364" s="11"/>
      <c r="F364" s="11"/>
      <c r="G364" s="11"/>
      <c r="H364" s="11"/>
      <c r="I364" s="11"/>
      <c r="J364" s="11"/>
      <c r="K364" s="11"/>
      <c r="L364" s="11"/>
      <c r="M364" s="11"/>
      <c r="N364" s="11"/>
    </row>
    <row r="365" spans="1:14" ht="15" customHeight="1" x14ac:dyDescent="0.25">
      <c r="A365" s="13">
        <f t="shared" si="9"/>
        <v>530</v>
      </c>
      <c r="B365" s="173">
        <v>98.799999999999798</v>
      </c>
      <c r="C365" s="11"/>
      <c r="D365" s="11"/>
      <c r="E365" s="11"/>
      <c r="F365" s="11"/>
      <c r="G365" s="11"/>
      <c r="H365" s="11"/>
      <c r="I365" s="11"/>
      <c r="J365" s="11"/>
      <c r="K365" s="11"/>
      <c r="L365" s="11"/>
      <c r="M365" s="11"/>
      <c r="N365" s="11"/>
    </row>
    <row r="366" spans="1:14" ht="15" customHeight="1" x14ac:dyDescent="0.25">
      <c r="A366" s="13">
        <f t="shared" si="9"/>
        <v>531</v>
      </c>
      <c r="B366" s="173">
        <v>99.199999999999804</v>
      </c>
      <c r="C366" s="11"/>
      <c r="D366" s="11"/>
      <c r="E366" s="11"/>
      <c r="F366" s="11"/>
      <c r="G366" s="11"/>
      <c r="H366" s="11"/>
      <c r="I366" s="11"/>
      <c r="J366" s="11"/>
      <c r="K366" s="11"/>
      <c r="L366" s="11"/>
      <c r="M366" s="11"/>
      <c r="N366" s="11"/>
    </row>
    <row r="367" spans="1:14" ht="15" customHeight="1" x14ac:dyDescent="0.25">
      <c r="A367" s="13">
        <f t="shared" si="9"/>
        <v>532</v>
      </c>
      <c r="B367" s="173">
        <v>99.599999999999795</v>
      </c>
      <c r="C367" s="11"/>
      <c r="D367" s="11"/>
      <c r="E367" s="11"/>
      <c r="F367" s="11"/>
      <c r="G367" s="11"/>
      <c r="H367" s="11"/>
      <c r="I367" s="11"/>
      <c r="J367" s="11"/>
      <c r="K367" s="11"/>
      <c r="L367" s="11"/>
      <c r="M367" s="11"/>
      <c r="N367" s="11"/>
    </row>
    <row r="368" spans="1:14" ht="15" customHeight="1" x14ac:dyDescent="0.25">
      <c r="A368" s="13">
        <f t="shared" si="9"/>
        <v>533</v>
      </c>
      <c r="B368" s="173">
        <v>99.999999999999801</v>
      </c>
      <c r="C368" s="11"/>
      <c r="D368" s="11"/>
      <c r="E368" s="11"/>
      <c r="F368" s="11"/>
      <c r="G368" s="11"/>
      <c r="H368" s="11"/>
      <c r="I368" s="11"/>
      <c r="J368" s="11"/>
      <c r="K368" s="11"/>
      <c r="L368" s="11"/>
      <c r="M368" s="11"/>
      <c r="N368" s="11"/>
    </row>
    <row r="369" spans="1:14" ht="15" customHeight="1" x14ac:dyDescent="0.25">
      <c r="A369" s="13">
        <f t="shared" si="9"/>
        <v>534</v>
      </c>
      <c r="B369" s="173">
        <v>100.4</v>
      </c>
      <c r="C369" s="11"/>
      <c r="D369" s="11"/>
      <c r="E369" s="11"/>
      <c r="F369" s="11"/>
      <c r="G369" s="11"/>
      <c r="H369" s="11"/>
      <c r="I369" s="11"/>
      <c r="J369" s="11"/>
      <c r="K369" s="11"/>
      <c r="L369" s="11"/>
      <c r="M369" s="11"/>
      <c r="N369" s="11"/>
    </row>
    <row r="370" spans="1:14" ht="15" customHeight="1" x14ac:dyDescent="0.25">
      <c r="A370" s="13">
        <f t="shared" si="9"/>
        <v>535</v>
      </c>
      <c r="B370" s="173">
        <v>100.8</v>
      </c>
      <c r="C370" s="11"/>
      <c r="D370" s="11"/>
      <c r="E370" s="11"/>
      <c r="F370" s="11"/>
      <c r="G370" s="11"/>
      <c r="H370" s="11"/>
      <c r="I370" s="11"/>
      <c r="J370" s="11"/>
      <c r="K370" s="11"/>
      <c r="L370" s="11"/>
      <c r="M370" s="11"/>
      <c r="N370" s="11"/>
    </row>
    <row r="371" spans="1:14" ht="15" customHeight="1" x14ac:dyDescent="0.25">
      <c r="A371" s="13">
        <f t="shared" si="9"/>
        <v>536</v>
      </c>
      <c r="B371" s="173">
        <v>101.2</v>
      </c>
      <c r="C371" s="11"/>
      <c r="D371" s="11"/>
      <c r="E371" s="11"/>
      <c r="F371" s="11"/>
      <c r="G371" s="11"/>
      <c r="H371" s="11"/>
      <c r="I371" s="11"/>
      <c r="J371" s="11"/>
      <c r="K371" s="11"/>
      <c r="L371" s="11"/>
      <c r="M371" s="11"/>
      <c r="N371" s="11"/>
    </row>
    <row r="372" spans="1:14" ht="15" customHeight="1" x14ac:dyDescent="0.25">
      <c r="A372" s="13">
        <f t="shared" si="9"/>
        <v>537</v>
      </c>
      <c r="B372" s="173">
        <v>101.6</v>
      </c>
      <c r="C372" s="11"/>
      <c r="D372" s="11"/>
      <c r="E372" s="11"/>
      <c r="F372" s="11"/>
      <c r="G372" s="11"/>
      <c r="H372" s="11"/>
      <c r="I372" s="11"/>
      <c r="J372" s="11"/>
      <c r="K372" s="11"/>
      <c r="L372" s="11"/>
      <c r="M372" s="11"/>
      <c r="N372" s="11"/>
    </row>
    <row r="373" spans="1:14" ht="15" customHeight="1" x14ac:dyDescent="0.25">
      <c r="A373" s="13">
        <f t="shared" si="9"/>
        <v>538</v>
      </c>
      <c r="B373" s="173">
        <v>102</v>
      </c>
      <c r="C373" s="11"/>
      <c r="D373" s="11"/>
      <c r="E373" s="11"/>
      <c r="F373" s="11"/>
      <c r="G373" s="11"/>
      <c r="H373" s="11"/>
      <c r="I373" s="11"/>
      <c r="J373" s="11"/>
      <c r="K373" s="11"/>
      <c r="L373" s="11"/>
      <c r="M373" s="11"/>
      <c r="N373" s="11"/>
    </row>
    <row r="374" spans="1:14" ht="15" customHeight="1" x14ac:dyDescent="0.25">
      <c r="A374" s="13">
        <f t="shared" si="9"/>
        <v>539</v>
      </c>
      <c r="B374" s="173">
        <v>102.4</v>
      </c>
      <c r="C374" s="11"/>
      <c r="D374" s="11"/>
      <c r="E374" s="11"/>
      <c r="F374" s="11"/>
      <c r="G374" s="11"/>
      <c r="H374" s="11"/>
      <c r="I374" s="11"/>
      <c r="J374" s="11"/>
      <c r="K374" s="11"/>
      <c r="L374" s="11"/>
      <c r="M374" s="11"/>
      <c r="N374" s="11"/>
    </row>
    <row r="375" spans="1:14" ht="15" customHeight="1" x14ac:dyDescent="0.25">
      <c r="A375" s="13">
        <f t="shared" ref="A375:A438" si="10">A374+1</f>
        <v>540</v>
      </c>
      <c r="B375" s="173">
        <v>102.8</v>
      </c>
      <c r="C375" s="11"/>
      <c r="D375" s="11"/>
      <c r="E375" s="11"/>
      <c r="F375" s="11"/>
      <c r="G375" s="11"/>
      <c r="H375" s="11"/>
      <c r="I375" s="11"/>
      <c r="J375" s="11"/>
      <c r="K375" s="11"/>
      <c r="L375" s="11"/>
      <c r="M375" s="11"/>
      <c r="N375" s="11"/>
    </row>
    <row r="376" spans="1:14" ht="15" customHeight="1" x14ac:dyDescent="0.25">
      <c r="A376" s="13">
        <f t="shared" si="10"/>
        <v>541</v>
      </c>
      <c r="B376" s="173">
        <v>103.2</v>
      </c>
      <c r="C376" s="11"/>
      <c r="D376" s="11"/>
      <c r="E376" s="11"/>
      <c r="F376" s="11"/>
      <c r="G376" s="11"/>
      <c r="H376" s="11"/>
      <c r="I376" s="11"/>
      <c r="J376" s="11"/>
      <c r="K376" s="11"/>
      <c r="L376" s="11"/>
      <c r="M376" s="11"/>
      <c r="N376" s="11"/>
    </row>
    <row r="377" spans="1:14" ht="15" customHeight="1" x14ac:dyDescent="0.25">
      <c r="A377" s="13">
        <f t="shared" si="10"/>
        <v>542</v>
      </c>
      <c r="B377" s="173">
        <v>103.6</v>
      </c>
      <c r="C377" s="11"/>
      <c r="D377" s="11"/>
      <c r="E377" s="11"/>
      <c r="F377" s="11"/>
      <c r="G377" s="11"/>
      <c r="H377" s="11"/>
      <c r="I377" s="11"/>
      <c r="J377" s="11"/>
      <c r="K377" s="11"/>
      <c r="L377" s="11"/>
      <c r="M377" s="11"/>
      <c r="N377" s="11"/>
    </row>
    <row r="378" spans="1:14" ht="15" customHeight="1" x14ac:dyDescent="0.25">
      <c r="A378" s="13">
        <f t="shared" si="10"/>
        <v>543</v>
      </c>
      <c r="B378" s="173">
        <v>104</v>
      </c>
      <c r="C378" s="11"/>
      <c r="D378" s="11"/>
      <c r="E378" s="11"/>
      <c r="F378" s="11"/>
      <c r="G378" s="11"/>
      <c r="H378" s="11"/>
      <c r="I378" s="11"/>
      <c r="J378" s="11"/>
      <c r="K378" s="11"/>
      <c r="L378" s="11"/>
      <c r="M378" s="11"/>
      <c r="N378" s="11"/>
    </row>
    <row r="379" spans="1:14" ht="15" customHeight="1" x14ac:dyDescent="0.25">
      <c r="A379" s="13">
        <f t="shared" si="10"/>
        <v>544</v>
      </c>
      <c r="B379" s="173">
        <v>104.4</v>
      </c>
      <c r="C379" s="11"/>
      <c r="D379" s="11"/>
      <c r="E379" s="11"/>
      <c r="F379" s="11"/>
      <c r="G379" s="11"/>
      <c r="H379" s="11"/>
      <c r="I379" s="11"/>
      <c r="J379" s="11"/>
      <c r="K379" s="11"/>
      <c r="L379" s="11"/>
      <c r="M379" s="11"/>
      <c r="N379" s="11"/>
    </row>
    <row r="380" spans="1:14" ht="15" customHeight="1" x14ac:dyDescent="0.25">
      <c r="A380" s="13">
        <f t="shared" si="10"/>
        <v>545</v>
      </c>
      <c r="B380" s="173">
        <v>104.8</v>
      </c>
      <c r="C380" s="11"/>
      <c r="D380" s="11"/>
      <c r="E380" s="11"/>
      <c r="F380" s="11"/>
      <c r="G380" s="11"/>
      <c r="H380" s="11"/>
      <c r="I380" s="11"/>
      <c r="J380" s="11"/>
      <c r="K380" s="11"/>
      <c r="L380" s="11"/>
      <c r="M380" s="11"/>
      <c r="N380" s="11"/>
    </row>
    <row r="381" spans="1:14" ht="15" customHeight="1" x14ac:dyDescent="0.25">
      <c r="A381" s="13">
        <f t="shared" si="10"/>
        <v>546</v>
      </c>
      <c r="B381" s="173">
        <v>105.2</v>
      </c>
      <c r="C381" s="11"/>
      <c r="D381" s="11"/>
      <c r="E381" s="11"/>
      <c r="F381" s="11"/>
      <c r="G381" s="11"/>
      <c r="H381" s="11"/>
      <c r="I381" s="11"/>
      <c r="J381" s="11"/>
      <c r="K381" s="11"/>
      <c r="L381" s="11"/>
      <c r="M381" s="11"/>
      <c r="N381" s="11"/>
    </row>
    <row r="382" spans="1:14" ht="15" customHeight="1" x14ac:dyDescent="0.25">
      <c r="A382" s="13">
        <f t="shared" si="10"/>
        <v>547</v>
      </c>
      <c r="B382" s="173">
        <v>105.6</v>
      </c>
      <c r="C382" s="11"/>
      <c r="D382" s="11"/>
      <c r="E382" s="11"/>
      <c r="F382" s="11"/>
      <c r="G382" s="11"/>
      <c r="H382" s="11"/>
      <c r="I382" s="11"/>
      <c r="J382" s="11"/>
      <c r="K382" s="11"/>
      <c r="L382" s="11"/>
      <c r="M382" s="11"/>
      <c r="N382" s="11"/>
    </row>
    <row r="383" spans="1:14" ht="15" customHeight="1" x14ac:dyDescent="0.25">
      <c r="A383" s="13">
        <f t="shared" si="10"/>
        <v>548</v>
      </c>
      <c r="B383" s="173">
        <v>106</v>
      </c>
      <c r="C383" s="11"/>
      <c r="D383" s="11"/>
      <c r="E383" s="11"/>
      <c r="F383" s="11"/>
      <c r="G383" s="11"/>
      <c r="H383" s="11"/>
      <c r="I383" s="11"/>
      <c r="J383" s="11"/>
      <c r="K383" s="11"/>
      <c r="L383" s="11"/>
      <c r="M383" s="11"/>
      <c r="N383" s="11"/>
    </row>
    <row r="384" spans="1:14" ht="15" customHeight="1" x14ac:dyDescent="0.25">
      <c r="A384" s="13">
        <f t="shared" si="10"/>
        <v>549</v>
      </c>
      <c r="B384" s="173">
        <v>106.4</v>
      </c>
      <c r="C384" s="11"/>
      <c r="D384" s="11"/>
      <c r="E384" s="11"/>
      <c r="F384" s="11"/>
      <c r="G384" s="11"/>
      <c r="H384" s="11"/>
      <c r="I384" s="11"/>
      <c r="J384" s="11"/>
      <c r="K384" s="11"/>
      <c r="L384" s="11"/>
      <c r="M384" s="11"/>
      <c r="N384" s="11"/>
    </row>
    <row r="385" spans="1:14" ht="15" customHeight="1" x14ac:dyDescent="0.25">
      <c r="A385" s="13">
        <f t="shared" si="10"/>
        <v>550</v>
      </c>
      <c r="B385" s="173">
        <v>106.8</v>
      </c>
      <c r="C385" s="11"/>
      <c r="D385" s="11"/>
      <c r="E385" s="11"/>
      <c r="F385" s="11"/>
      <c r="G385" s="11"/>
      <c r="H385" s="11"/>
      <c r="I385" s="11"/>
      <c r="J385" s="11"/>
      <c r="K385" s="11"/>
      <c r="L385" s="11"/>
      <c r="M385" s="11"/>
      <c r="N385" s="11"/>
    </row>
    <row r="386" spans="1:14" ht="15" customHeight="1" x14ac:dyDescent="0.25">
      <c r="A386" s="13">
        <f t="shared" si="10"/>
        <v>551</v>
      </c>
      <c r="B386" s="173">
        <v>107.2</v>
      </c>
      <c r="C386" s="11"/>
      <c r="D386" s="11"/>
      <c r="E386" s="11"/>
      <c r="F386" s="11"/>
      <c r="G386" s="11"/>
      <c r="H386" s="11"/>
      <c r="I386" s="11"/>
      <c r="J386" s="11"/>
      <c r="K386" s="11"/>
      <c r="L386" s="11"/>
      <c r="M386" s="11"/>
      <c r="N386" s="11"/>
    </row>
    <row r="387" spans="1:14" ht="15" customHeight="1" x14ac:dyDescent="0.25">
      <c r="A387" s="13">
        <f t="shared" si="10"/>
        <v>552</v>
      </c>
      <c r="B387" s="173">
        <v>107.6</v>
      </c>
      <c r="C387" s="11"/>
      <c r="D387" s="11"/>
      <c r="E387" s="11"/>
      <c r="F387" s="11"/>
      <c r="G387" s="11"/>
      <c r="H387" s="11"/>
      <c r="I387" s="11"/>
      <c r="J387" s="11"/>
      <c r="K387" s="11"/>
      <c r="L387" s="11"/>
      <c r="M387" s="11"/>
      <c r="N387" s="11"/>
    </row>
    <row r="388" spans="1:14" ht="15" customHeight="1" x14ac:dyDescent="0.25">
      <c r="A388" s="13">
        <f t="shared" si="10"/>
        <v>553</v>
      </c>
      <c r="B388" s="173">
        <v>108</v>
      </c>
      <c r="C388" s="11"/>
      <c r="D388" s="11"/>
      <c r="E388" s="11"/>
      <c r="F388" s="11"/>
      <c r="G388" s="11"/>
      <c r="H388" s="11"/>
      <c r="I388" s="11"/>
      <c r="J388" s="11"/>
      <c r="K388" s="11"/>
      <c r="L388" s="11"/>
      <c r="M388" s="11"/>
      <c r="N388" s="11"/>
    </row>
    <row r="389" spans="1:14" ht="15" customHeight="1" x14ac:dyDescent="0.25">
      <c r="A389" s="13">
        <f t="shared" si="10"/>
        <v>554</v>
      </c>
      <c r="B389" s="173">
        <v>108.4</v>
      </c>
      <c r="C389" s="11"/>
      <c r="D389" s="11"/>
      <c r="E389" s="11"/>
      <c r="F389" s="11"/>
      <c r="G389" s="11"/>
      <c r="H389" s="11"/>
      <c r="I389" s="11"/>
      <c r="J389" s="11"/>
      <c r="K389" s="11"/>
      <c r="L389" s="11"/>
      <c r="M389" s="11"/>
      <c r="N389" s="11"/>
    </row>
    <row r="390" spans="1:14" ht="15" customHeight="1" x14ac:dyDescent="0.25">
      <c r="A390" s="13">
        <f t="shared" si="10"/>
        <v>555</v>
      </c>
      <c r="B390" s="173">
        <v>108.8</v>
      </c>
      <c r="C390" s="11"/>
      <c r="D390" s="11"/>
      <c r="E390" s="11"/>
      <c r="F390" s="11"/>
      <c r="G390" s="11"/>
      <c r="H390" s="11"/>
      <c r="I390" s="11"/>
      <c r="J390" s="11"/>
      <c r="K390" s="11"/>
      <c r="L390" s="11"/>
      <c r="M390" s="11"/>
      <c r="N390" s="11"/>
    </row>
    <row r="391" spans="1:14" ht="15" customHeight="1" x14ac:dyDescent="0.25">
      <c r="A391" s="13">
        <f t="shared" si="10"/>
        <v>556</v>
      </c>
      <c r="B391" s="173">
        <v>109.2</v>
      </c>
      <c r="C391" s="11"/>
      <c r="D391" s="11"/>
      <c r="E391" s="11"/>
      <c r="F391" s="11"/>
      <c r="G391" s="11"/>
      <c r="H391" s="11"/>
      <c r="I391" s="11"/>
      <c r="J391" s="11"/>
      <c r="K391" s="11"/>
      <c r="L391" s="11"/>
      <c r="M391" s="11"/>
      <c r="N391" s="11"/>
    </row>
    <row r="392" spans="1:14" ht="15" customHeight="1" x14ac:dyDescent="0.25">
      <c r="A392" s="13">
        <f t="shared" si="10"/>
        <v>557</v>
      </c>
      <c r="B392" s="173">
        <v>109.6</v>
      </c>
      <c r="C392" s="11"/>
      <c r="D392" s="11"/>
      <c r="E392" s="11"/>
      <c r="F392" s="11"/>
      <c r="G392" s="11"/>
      <c r="H392" s="11"/>
      <c r="I392" s="11"/>
      <c r="J392" s="11"/>
      <c r="K392" s="11"/>
      <c r="L392" s="11"/>
      <c r="M392" s="11"/>
      <c r="N392" s="11"/>
    </row>
    <row r="393" spans="1:14" ht="15" customHeight="1" x14ac:dyDescent="0.25">
      <c r="A393" s="13">
        <f t="shared" si="10"/>
        <v>558</v>
      </c>
      <c r="B393" s="173">
        <v>110</v>
      </c>
      <c r="C393" s="11"/>
      <c r="D393" s="11"/>
      <c r="E393" s="11"/>
      <c r="F393" s="11"/>
      <c r="G393" s="11"/>
      <c r="H393" s="11"/>
      <c r="I393" s="11"/>
      <c r="J393" s="11"/>
      <c r="K393" s="11"/>
      <c r="L393" s="11"/>
      <c r="M393" s="11"/>
      <c r="N393" s="11"/>
    </row>
    <row r="394" spans="1:14" ht="15" customHeight="1" x14ac:dyDescent="0.25">
      <c r="A394" s="13">
        <f t="shared" si="10"/>
        <v>559</v>
      </c>
      <c r="B394" s="173">
        <v>110.4</v>
      </c>
      <c r="C394" s="11"/>
      <c r="D394" s="11"/>
      <c r="E394" s="11"/>
      <c r="F394" s="11"/>
      <c r="G394" s="11"/>
      <c r="H394" s="11"/>
      <c r="I394" s="11"/>
      <c r="J394" s="11"/>
      <c r="K394" s="11"/>
      <c r="L394" s="11"/>
      <c r="M394" s="11"/>
      <c r="N394" s="11"/>
    </row>
    <row r="395" spans="1:14" ht="15" customHeight="1" x14ac:dyDescent="0.25">
      <c r="A395" s="13">
        <f t="shared" si="10"/>
        <v>560</v>
      </c>
      <c r="B395" s="173">
        <v>110.8</v>
      </c>
      <c r="C395" s="11"/>
      <c r="D395" s="11"/>
      <c r="E395" s="11"/>
      <c r="F395" s="11"/>
      <c r="G395" s="11"/>
      <c r="H395" s="11"/>
      <c r="I395" s="11"/>
      <c r="J395" s="11"/>
      <c r="K395" s="11"/>
      <c r="L395" s="11"/>
      <c r="M395" s="11"/>
      <c r="N395" s="11"/>
    </row>
    <row r="396" spans="1:14" ht="15" customHeight="1" x14ac:dyDescent="0.25">
      <c r="A396" s="13">
        <f t="shared" si="10"/>
        <v>561</v>
      </c>
      <c r="B396" s="173">
        <v>111.2</v>
      </c>
      <c r="C396" s="11"/>
      <c r="D396" s="11"/>
      <c r="E396" s="11"/>
      <c r="F396" s="11"/>
      <c r="G396" s="11"/>
      <c r="H396" s="11"/>
      <c r="I396" s="11"/>
      <c r="J396" s="11"/>
      <c r="K396" s="11"/>
      <c r="L396" s="11"/>
      <c r="M396" s="11"/>
      <c r="N396" s="11"/>
    </row>
    <row r="397" spans="1:14" ht="15" customHeight="1" x14ac:dyDescent="0.25">
      <c r="A397" s="13">
        <f t="shared" si="10"/>
        <v>562</v>
      </c>
      <c r="B397" s="173">
        <v>111.6</v>
      </c>
      <c r="C397" s="11"/>
      <c r="D397" s="11"/>
      <c r="E397" s="11"/>
      <c r="F397" s="11"/>
      <c r="G397" s="11"/>
      <c r="H397" s="11"/>
      <c r="I397" s="11"/>
      <c r="J397" s="11"/>
      <c r="K397" s="11"/>
      <c r="L397" s="11"/>
      <c r="M397" s="11"/>
      <c r="N397" s="11"/>
    </row>
    <row r="398" spans="1:14" ht="15" customHeight="1" x14ac:dyDescent="0.25">
      <c r="A398" s="13">
        <f t="shared" si="10"/>
        <v>563</v>
      </c>
      <c r="B398" s="173">
        <v>112</v>
      </c>
      <c r="C398" s="11"/>
      <c r="D398" s="11"/>
      <c r="E398" s="11"/>
      <c r="F398" s="11"/>
      <c r="G398" s="11"/>
      <c r="H398" s="11"/>
      <c r="I398" s="11"/>
      <c r="J398" s="11"/>
      <c r="K398" s="11"/>
      <c r="L398" s="11"/>
      <c r="M398" s="11"/>
      <c r="N398" s="11"/>
    </row>
    <row r="399" spans="1:14" ht="15" customHeight="1" x14ac:dyDescent="0.25">
      <c r="A399" s="13">
        <f t="shared" si="10"/>
        <v>564</v>
      </c>
      <c r="B399" s="173">
        <v>112.4</v>
      </c>
      <c r="C399" s="11"/>
      <c r="D399" s="11"/>
      <c r="E399" s="11"/>
      <c r="F399" s="11"/>
      <c r="G399" s="11"/>
      <c r="H399" s="11"/>
      <c r="I399" s="11"/>
      <c r="J399" s="11"/>
      <c r="K399" s="11"/>
      <c r="L399" s="11"/>
      <c r="M399" s="11"/>
      <c r="N399" s="11"/>
    </row>
    <row r="400" spans="1:14" ht="15" customHeight="1" x14ac:dyDescent="0.25">
      <c r="A400" s="13">
        <f t="shared" si="10"/>
        <v>565</v>
      </c>
      <c r="B400" s="173">
        <v>112.8</v>
      </c>
      <c r="C400" s="11"/>
      <c r="D400" s="11"/>
      <c r="E400" s="11"/>
      <c r="F400" s="11"/>
      <c r="G400" s="11"/>
      <c r="H400" s="11"/>
      <c r="I400" s="11"/>
      <c r="J400" s="11"/>
      <c r="K400" s="11"/>
      <c r="L400" s="11"/>
      <c r="M400" s="11"/>
      <c r="N400" s="11"/>
    </row>
    <row r="401" spans="1:14" ht="15" customHeight="1" x14ac:dyDescent="0.25">
      <c r="A401" s="13">
        <f t="shared" si="10"/>
        <v>566</v>
      </c>
      <c r="B401" s="173">
        <v>113.2</v>
      </c>
      <c r="C401" s="11"/>
      <c r="D401" s="11"/>
      <c r="E401" s="11"/>
      <c r="F401" s="11"/>
      <c r="G401" s="11"/>
      <c r="H401" s="11"/>
      <c r="I401" s="11"/>
      <c r="J401" s="11"/>
      <c r="K401" s="11"/>
      <c r="L401" s="11"/>
      <c r="M401" s="11"/>
      <c r="N401" s="11"/>
    </row>
    <row r="402" spans="1:14" ht="15" customHeight="1" x14ac:dyDescent="0.25">
      <c r="A402" s="13">
        <f t="shared" si="10"/>
        <v>567</v>
      </c>
      <c r="B402" s="173">
        <v>113.6</v>
      </c>
      <c r="C402" s="11"/>
      <c r="D402" s="11"/>
      <c r="E402" s="11"/>
      <c r="F402" s="11"/>
      <c r="G402" s="11"/>
      <c r="H402" s="11"/>
      <c r="I402" s="11"/>
      <c r="J402" s="11"/>
      <c r="K402" s="11"/>
      <c r="L402" s="11"/>
      <c r="M402" s="11"/>
      <c r="N402" s="11"/>
    </row>
    <row r="403" spans="1:14" ht="15" customHeight="1" x14ac:dyDescent="0.25">
      <c r="A403" s="13">
        <f t="shared" si="10"/>
        <v>568</v>
      </c>
      <c r="B403" s="173">
        <v>114</v>
      </c>
      <c r="C403" s="11"/>
      <c r="D403" s="11"/>
      <c r="E403" s="11"/>
      <c r="F403" s="11"/>
      <c r="G403" s="11"/>
      <c r="H403" s="11"/>
      <c r="I403" s="11"/>
      <c r="J403" s="11"/>
      <c r="K403" s="11"/>
      <c r="L403" s="11"/>
      <c r="M403" s="11"/>
      <c r="N403" s="11"/>
    </row>
    <row r="404" spans="1:14" ht="15" customHeight="1" x14ac:dyDescent="0.25">
      <c r="A404" s="13">
        <f t="shared" si="10"/>
        <v>569</v>
      </c>
      <c r="B404" s="173">
        <v>114.4</v>
      </c>
      <c r="C404" s="11"/>
      <c r="D404" s="11"/>
      <c r="E404" s="11"/>
      <c r="F404" s="11"/>
      <c r="G404" s="11"/>
      <c r="H404" s="11"/>
      <c r="I404" s="11"/>
      <c r="J404" s="11"/>
      <c r="K404" s="11"/>
      <c r="L404" s="11"/>
      <c r="M404" s="11"/>
      <c r="N404" s="11"/>
    </row>
    <row r="405" spans="1:14" ht="15" customHeight="1" x14ac:dyDescent="0.25">
      <c r="A405" s="13">
        <f t="shared" si="10"/>
        <v>570</v>
      </c>
      <c r="B405" s="173">
        <v>114.8</v>
      </c>
      <c r="C405" s="11"/>
      <c r="D405" s="11"/>
      <c r="E405" s="11"/>
      <c r="F405" s="11"/>
      <c r="G405" s="11"/>
      <c r="H405" s="11"/>
      <c r="I405" s="11"/>
      <c r="J405" s="11"/>
      <c r="K405" s="11"/>
      <c r="L405" s="11"/>
      <c r="M405" s="11"/>
      <c r="N405" s="11"/>
    </row>
    <row r="406" spans="1:14" ht="15" customHeight="1" x14ac:dyDescent="0.25">
      <c r="A406" s="13">
        <f t="shared" si="10"/>
        <v>571</v>
      </c>
      <c r="B406" s="173">
        <v>115.2</v>
      </c>
      <c r="C406" s="11"/>
      <c r="D406" s="11"/>
      <c r="E406" s="11"/>
      <c r="F406" s="11"/>
      <c r="G406" s="11"/>
      <c r="H406" s="11"/>
      <c r="I406" s="11"/>
      <c r="J406" s="11"/>
      <c r="K406" s="11"/>
      <c r="L406" s="11"/>
      <c r="M406" s="11"/>
      <c r="N406" s="11"/>
    </row>
    <row r="407" spans="1:14" ht="15" customHeight="1" x14ac:dyDescent="0.25">
      <c r="A407" s="13">
        <f t="shared" si="10"/>
        <v>572</v>
      </c>
      <c r="B407" s="173">
        <v>115.6</v>
      </c>
      <c r="C407" s="11"/>
      <c r="D407" s="11"/>
      <c r="E407" s="11"/>
      <c r="F407" s="11"/>
      <c r="G407" s="11"/>
      <c r="H407" s="11"/>
      <c r="I407" s="11"/>
      <c r="J407" s="11"/>
      <c r="K407" s="11"/>
      <c r="L407" s="11"/>
      <c r="M407" s="11"/>
      <c r="N407" s="11"/>
    </row>
    <row r="408" spans="1:14" ht="15" customHeight="1" x14ac:dyDescent="0.25">
      <c r="A408" s="13">
        <f t="shared" si="10"/>
        <v>573</v>
      </c>
      <c r="B408" s="173">
        <v>116</v>
      </c>
      <c r="C408" s="11"/>
      <c r="D408" s="11"/>
      <c r="E408" s="11"/>
      <c r="F408" s="11"/>
      <c r="G408" s="11"/>
      <c r="H408" s="11"/>
      <c r="I408" s="11"/>
      <c r="J408" s="11"/>
      <c r="K408" s="11"/>
      <c r="L408" s="11"/>
      <c r="M408" s="11"/>
      <c r="N408" s="11"/>
    </row>
    <row r="409" spans="1:14" ht="15" customHeight="1" x14ac:dyDescent="0.25">
      <c r="A409" s="13">
        <f t="shared" si="10"/>
        <v>574</v>
      </c>
      <c r="B409" s="173">
        <v>116.4</v>
      </c>
      <c r="C409" s="11"/>
      <c r="D409" s="11"/>
      <c r="E409" s="11"/>
      <c r="F409" s="11"/>
      <c r="G409" s="11"/>
      <c r="H409" s="11"/>
      <c r="I409" s="11"/>
      <c r="J409" s="11"/>
      <c r="K409" s="11"/>
      <c r="L409" s="11"/>
      <c r="M409" s="11"/>
      <c r="N409" s="11"/>
    </row>
    <row r="410" spans="1:14" ht="15" customHeight="1" x14ac:dyDescent="0.25">
      <c r="A410" s="13">
        <f t="shared" si="10"/>
        <v>575</v>
      </c>
      <c r="B410" s="173">
        <v>116.8</v>
      </c>
      <c r="C410" s="11"/>
      <c r="D410" s="11"/>
      <c r="E410" s="11"/>
      <c r="F410" s="11"/>
      <c r="G410" s="11"/>
      <c r="H410" s="11"/>
      <c r="I410" s="11"/>
      <c r="J410" s="11"/>
      <c r="K410" s="11"/>
      <c r="L410" s="11"/>
      <c r="M410" s="11"/>
      <c r="N410" s="11"/>
    </row>
    <row r="411" spans="1:14" ht="15" customHeight="1" x14ac:dyDescent="0.25">
      <c r="A411" s="13">
        <f t="shared" si="10"/>
        <v>576</v>
      </c>
      <c r="B411" s="173">
        <v>117.2</v>
      </c>
      <c r="C411" s="11"/>
      <c r="D411" s="11"/>
      <c r="E411" s="11"/>
      <c r="F411" s="11"/>
      <c r="G411" s="11"/>
      <c r="H411" s="11"/>
      <c r="I411" s="11"/>
      <c r="J411" s="11"/>
      <c r="K411" s="11"/>
      <c r="L411" s="11"/>
      <c r="M411" s="11"/>
      <c r="N411" s="11"/>
    </row>
    <row r="412" spans="1:14" ht="15" customHeight="1" x14ac:dyDescent="0.25">
      <c r="A412" s="13">
        <f t="shared" si="10"/>
        <v>577</v>
      </c>
      <c r="B412" s="173">
        <v>117.6</v>
      </c>
      <c r="C412" s="11"/>
      <c r="D412" s="11"/>
      <c r="E412" s="11"/>
      <c r="F412" s="11"/>
      <c r="G412" s="11"/>
      <c r="H412" s="11"/>
      <c r="I412" s="11"/>
      <c r="J412" s="11"/>
      <c r="K412" s="11"/>
      <c r="L412" s="11"/>
      <c r="M412" s="11"/>
      <c r="N412" s="11"/>
    </row>
    <row r="413" spans="1:14" ht="15" customHeight="1" x14ac:dyDescent="0.25">
      <c r="A413" s="13">
        <f t="shared" si="10"/>
        <v>578</v>
      </c>
      <c r="B413" s="173">
        <v>118</v>
      </c>
      <c r="C413" s="11"/>
      <c r="D413" s="11"/>
      <c r="E413" s="11"/>
      <c r="F413" s="11"/>
      <c r="G413" s="11"/>
      <c r="H413" s="11"/>
      <c r="I413" s="11"/>
      <c r="J413" s="11"/>
      <c r="K413" s="11"/>
      <c r="L413" s="11"/>
      <c r="M413" s="11"/>
      <c r="N413" s="11"/>
    </row>
    <row r="414" spans="1:14" ht="15" customHeight="1" x14ac:dyDescent="0.25">
      <c r="A414" s="13">
        <f t="shared" si="10"/>
        <v>579</v>
      </c>
      <c r="B414" s="173">
        <v>118.4</v>
      </c>
      <c r="C414" s="11"/>
      <c r="D414" s="11"/>
      <c r="E414" s="11"/>
      <c r="F414" s="11"/>
      <c r="G414" s="11"/>
      <c r="H414" s="11"/>
      <c r="I414" s="11"/>
      <c r="J414" s="11"/>
      <c r="K414" s="11"/>
      <c r="L414" s="11"/>
      <c r="M414" s="11"/>
      <c r="N414" s="11"/>
    </row>
    <row r="415" spans="1:14" ht="15" customHeight="1" x14ac:dyDescent="0.25">
      <c r="A415" s="13">
        <f t="shared" si="10"/>
        <v>580</v>
      </c>
      <c r="B415" s="173">
        <v>118.8</v>
      </c>
      <c r="C415" s="11"/>
      <c r="D415" s="11"/>
      <c r="E415" s="11"/>
      <c r="F415" s="11"/>
      <c r="G415" s="11"/>
      <c r="H415" s="11"/>
      <c r="I415" s="11"/>
      <c r="J415" s="11"/>
      <c r="K415" s="11"/>
      <c r="L415" s="11"/>
      <c r="M415" s="11"/>
      <c r="N415" s="11"/>
    </row>
    <row r="416" spans="1:14" ht="15" customHeight="1" x14ac:dyDescent="0.25">
      <c r="A416" s="13">
        <f t="shared" si="10"/>
        <v>581</v>
      </c>
      <c r="B416" s="173">
        <v>119.2</v>
      </c>
      <c r="C416" s="11"/>
      <c r="D416" s="11"/>
      <c r="E416" s="11"/>
      <c r="F416" s="11"/>
      <c r="G416" s="11"/>
      <c r="H416" s="11"/>
      <c r="I416" s="11"/>
      <c r="J416" s="11"/>
      <c r="K416" s="11"/>
      <c r="L416" s="11"/>
      <c r="M416" s="11"/>
      <c r="N416" s="11"/>
    </row>
    <row r="417" spans="1:14" ht="15" customHeight="1" x14ac:dyDescent="0.25">
      <c r="A417" s="13">
        <f t="shared" si="10"/>
        <v>582</v>
      </c>
      <c r="B417" s="173">
        <v>119.6</v>
      </c>
      <c r="C417" s="11"/>
      <c r="D417" s="11"/>
      <c r="E417" s="11"/>
      <c r="F417" s="11"/>
      <c r="G417" s="11"/>
      <c r="H417" s="11"/>
      <c r="I417" s="11"/>
      <c r="J417" s="11"/>
      <c r="K417" s="11"/>
      <c r="L417" s="11"/>
      <c r="M417" s="11"/>
      <c r="N417" s="11"/>
    </row>
    <row r="418" spans="1:14" ht="15" customHeight="1" x14ac:dyDescent="0.25">
      <c r="A418" s="13">
        <f t="shared" si="10"/>
        <v>583</v>
      </c>
      <c r="B418" s="173">
        <v>120</v>
      </c>
      <c r="C418" s="11"/>
      <c r="D418" s="11"/>
      <c r="E418" s="11"/>
      <c r="F418" s="11"/>
      <c r="G418" s="11"/>
      <c r="H418" s="11"/>
      <c r="I418" s="11"/>
      <c r="J418" s="11"/>
      <c r="K418" s="11"/>
      <c r="L418" s="11"/>
      <c r="M418" s="11"/>
      <c r="N418" s="11"/>
    </row>
    <row r="419" spans="1:14" ht="15" customHeight="1" x14ac:dyDescent="0.25">
      <c r="A419" s="13">
        <f t="shared" si="10"/>
        <v>584</v>
      </c>
      <c r="B419" s="173">
        <v>120.4</v>
      </c>
      <c r="C419" s="11"/>
      <c r="D419" s="11"/>
      <c r="E419" s="11"/>
      <c r="F419" s="11"/>
      <c r="G419" s="11"/>
      <c r="H419" s="11"/>
      <c r="I419" s="11"/>
      <c r="J419" s="11"/>
      <c r="K419" s="11"/>
      <c r="L419" s="11"/>
      <c r="M419" s="11"/>
      <c r="N419" s="11"/>
    </row>
    <row r="420" spans="1:14" ht="15" customHeight="1" x14ac:dyDescent="0.25">
      <c r="A420" s="13">
        <f t="shared" si="10"/>
        <v>585</v>
      </c>
      <c r="B420" s="173">
        <v>120.8</v>
      </c>
      <c r="C420" s="11"/>
      <c r="D420" s="11"/>
      <c r="E420" s="11"/>
      <c r="F420" s="11"/>
      <c r="G420" s="11"/>
      <c r="H420" s="11"/>
      <c r="I420" s="11"/>
      <c r="J420" s="11"/>
      <c r="K420" s="11"/>
      <c r="L420" s="11"/>
      <c r="M420" s="11"/>
      <c r="N420" s="11"/>
    </row>
    <row r="421" spans="1:14" ht="15" customHeight="1" x14ac:dyDescent="0.25">
      <c r="A421" s="13">
        <f t="shared" si="10"/>
        <v>586</v>
      </c>
      <c r="B421" s="173">
        <v>121.2</v>
      </c>
      <c r="C421" s="11"/>
      <c r="D421" s="11"/>
      <c r="E421" s="11"/>
      <c r="F421" s="11"/>
      <c r="G421" s="11"/>
      <c r="H421" s="11"/>
      <c r="I421" s="11"/>
      <c r="J421" s="11"/>
      <c r="K421" s="11"/>
      <c r="L421" s="11"/>
      <c r="M421" s="11"/>
      <c r="N421" s="11"/>
    </row>
    <row r="422" spans="1:14" ht="15" customHeight="1" x14ac:dyDescent="0.25">
      <c r="A422" s="13">
        <f t="shared" si="10"/>
        <v>587</v>
      </c>
      <c r="B422" s="173">
        <v>121.6</v>
      </c>
      <c r="C422" s="11"/>
      <c r="D422" s="11"/>
      <c r="E422" s="11"/>
      <c r="F422" s="11"/>
      <c r="G422" s="11"/>
      <c r="H422" s="11"/>
      <c r="I422" s="11"/>
      <c r="J422" s="11"/>
      <c r="K422" s="11"/>
      <c r="L422" s="11"/>
      <c r="M422" s="11"/>
      <c r="N422" s="11"/>
    </row>
    <row r="423" spans="1:14" ht="15" customHeight="1" x14ac:dyDescent="0.25">
      <c r="A423" s="13">
        <f t="shared" si="10"/>
        <v>588</v>
      </c>
      <c r="B423" s="173">
        <v>122</v>
      </c>
      <c r="C423" s="11"/>
      <c r="D423" s="11"/>
      <c r="E423" s="11"/>
      <c r="F423" s="11"/>
      <c r="G423" s="11"/>
      <c r="H423" s="11"/>
      <c r="I423" s="11"/>
      <c r="J423" s="11"/>
      <c r="K423" s="11"/>
      <c r="L423" s="11"/>
      <c r="M423" s="11"/>
      <c r="N423" s="11"/>
    </row>
    <row r="424" spans="1:14" ht="15" customHeight="1" x14ac:dyDescent="0.25">
      <c r="A424" s="13">
        <f t="shared" si="10"/>
        <v>589</v>
      </c>
      <c r="B424" s="173">
        <v>122.4</v>
      </c>
      <c r="C424" s="11"/>
      <c r="D424" s="11"/>
      <c r="E424" s="11"/>
      <c r="F424" s="11"/>
      <c r="G424" s="11"/>
      <c r="H424" s="11"/>
      <c r="I424" s="11"/>
      <c r="J424" s="11"/>
      <c r="K424" s="11"/>
      <c r="L424" s="11"/>
      <c r="M424" s="11"/>
      <c r="N424" s="11"/>
    </row>
    <row r="425" spans="1:14" ht="15" customHeight="1" x14ac:dyDescent="0.25">
      <c r="A425" s="13">
        <f t="shared" si="10"/>
        <v>590</v>
      </c>
      <c r="B425" s="173">
        <v>122.8</v>
      </c>
      <c r="C425" s="11"/>
      <c r="D425" s="11"/>
      <c r="E425" s="11"/>
      <c r="F425" s="11"/>
      <c r="G425" s="11"/>
      <c r="H425" s="11"/>
      <c r="I425" s="11"/>
      <c r="J425" s="11"/>
      <c r="K425" s="11"/>
      <c r="L425" s="11"/>
      <c r="M425" s="11"/>
      <c r="N425" s="11"/>
    </row>
    <row r="426" spans="1:14" ht="15" customHeight="1" x14ac:dyDescent="0.25">
      <c r="A426" s="13">
        <f t="shared" si="10"/>
        <v>591</v>
      </c>
      <c r="B426" s="173">
        <v>123.2</v>
      </c>
      <c r="C426" s="11"/>
      <c r="D426" s="11"/>
      <c r="E426" s="11"/>
      <c r="F426" s="11"/>
      <c r="G426" s="11"/>
      <c r="H426" s="11"/>
      <c r="I426" s="11"/>
      <c r="J426" s="11"/>
      <c r="K426" s="11"/>
      <c r="L426" s="11"/>
      <c r="M426" s="11"/>
      <c r="N426" s="11"/>
    </row>
    <row r="427" spans="1:14" ht="15" customHeight="1" x14ac:dyDescent="0.25">
      <c r="A427" s="13">
        <f t="shared" si="10"/>
        <v>592</v>
      </c>
      <c r="B427" s="173">
        <v>123.6</v>
      </c>
      <c r="C427" s="11"/>
      <c r="D427" s="11"/>
      <c r="E427" s="11"/>
      <c r="F427" s="11"/>
      <c r="G427" s="11"/>
      <c r="H427" s="11"/>
      <c r="I427" s="11"/>
      <c r="J427" s="11"/>
      <c r="K427" s="11"/>
      <c r="L427" s="11"/>
      <c r="M427" s="11"/>
      <c r="N427" s="11"/>
    </row>
    <row r="428" spans="1:14" ht="15" customHeight="1" x14ac:dyDescent="0.25">
      <c r="A428" s="13">
        <f t="shared" si="10"/>
        <v>593</v>
      </c>
      <c r="B428" s="173">
        <v>124</v>
      </c>
      <c r="C428" s="11"/>
      <c r="D428" s="11"/>
      <c r="E428" s="11"/>
      <c r="F428" s="11"/>
      <c r="G428" s="11"/>
      <c r="H428" s="11"/>
      <c r="I428" s="11"/>
      <c r="J428" s="11"/>
      <c r="K428" s="11"/>
      <c r="L428" s="11"/>
      <c r="M428" s="11"/>
      <c r="N428" s="11"/>
    </row>
    <row r="429" spans="1:14" ht="15" customHeight="1" x14ac:dyDescent="0.25">
      <c r="A429" s="13">
        <f t="shared" si="10"/>
        <v>594</v>
      </c>
      <c r="B429" s="173">
        <v>124.4</v>
      </c>
      <c r="C429" s="11"/>
      <c r="D429" s="11"/>
      <c r="E429" s="11"/>
      <c r="F429" s="11"/>
      <c r="G429" s="11"/>
      <c r="H429" s="11"/>
      <c r="I429" s="11"/>
      <c r="J429" s="11"/>
      <c r="K429" s="11"/>
      <c r="L429" s="11"/>
      <c r="M429" s="11"/>
      <c r="N429" s="11"/>
    </row>
    <row r="430" spans="1:14" ht="15" customHeight="1" x14ac:dyDescent="0.25">
      <c r="A430" s="13">
        <f t="shared" si="10"/>
        <v>595</v>
      </c>
      <c r="B430" s="173">
        <v>124.8</v>
      </c>
      <c r="C430" s="11"/>
      <c r="D430" s="11"/>
      <c r="E430" s="11"/>
      <c r="F430" s="11"/>
      <c r="G430" s="11"/>
      <c r="H430" s="11"/>
      <c r="I430" s="11"/>
      <c r="J430" s="11"/>
      <c r="K430" s="11"/>
      <c r="L430" s="11"/>
      <c r="M430" s="11"/>
      <c r="N430" s="11"/>
    </row>
    <row r="431" spans="1:14" ht="15" customHeight="1" x14ac:dyDescent="0.25">
      <c r="A431" s="13">
        <f t="shared" si="10"/>
        <v>596</v>
      </c>
      <c r="B431" s="173">
        <v>125.2</v>
      </c>
      <c r="C431" s="11"/>
      <c r="D431" s="11"/>
      <c r="E431" s="11"/>
      <c r="F431" s="11"/>
      <c r="G431" s="11"/>
      <c r="H431" s="11"/>
      <c r="I431" s="11"/>
      <c r="J431" s="11"/>
      <c r="K431" s="11"/>
      <c r="L431" s="11"/>
      <c r="M431" s="11"/>
      <c r="N431" s="11"/>
    </row>
    <row r="432" spans="1:14" ht="15" customHeight="1" x14ac:dyDescent="0.25">
      <c r="A432" s="13">
        <f t="shared" si="10"/>
        <v>597</v>
      </c>
      <c r="B432" s="173">
        <v>125.6</v>
      </c>
      <c r="C432" s="11"/>
      <c r="D432" s="11"/>
      <c r="E432" s="11"/>
      <c r="F432" s="11"/>
      <c r="G432" s="11"/>
      <c r="H432" s="11"/>
      <c r="I432" s="11"/>
      <c r="J432" s="11"/>
      <c r="K432" s="11"/>
      <c r="L432" s="11"/>
      <c r="M432" s="11"/>
      <c r="N432" s="11"/>
    </row>
    <row r="433" spans="1:14" ht="15" customHeight="1" x14ac:dyDescent="0.25">
      <c r="A433" s="13">
        <f t="shared" si="10"/>
        <v>598</v>
      </c>
      <c r="B433" s="173">
        <v>126</v>
      </c>
      <c r="C433" s="11"/>
      <c r="D433" s="11"/>
      <c r="E433" s="11"/>
      <c r="F433" s="11"/>
      <c r="G433" s="11"/>
      <c r="H433" s="11"/>
      <c r="I433" s="11"/>
      <c r="J433" s="11"/>
      <c r="K433" s="11"/>
      <c r="L433" s="11"/>
      <c r="M433" s="11"/>
      <c r="N433" s="11"/>
    </row>
    <row r="434" spans="1:14" ht="15" customHeight="1" x14ac:dyDescent="0.25">
      <c r="A434" s="13">
        <f t="shared" si="10"/>
        <v>599</v>
      </c>
      <c r="B434" s="173">
        <v>126.4</v>
      </c>
      <c r="C434" s="11"/>
      <c r="D434" s="11"/>
      <c r="E434" s="11"/>
      <c r="F434" s="11"/>
      <c r="G434" s="11"/>
      <c r="H434" s="11"/>
      <c r="I434" s="11"/>
      <c r="J434" s="11"/>
      <c r="K434" s="11"/>
      <c r="L434" s="11"/>
      <c r="M434" s="11"/>
      <c r="N434" s="11"/>
    </row>
    <row r="435" spans="1:14" ht="15" customHeight="1" x14ac:dyDescent="0.25">
      <c r="A435" s="13">
        <f t="shared" si="10"/>
        <v>600</v>
      </c>
      <c r="B435" s="173">
        <v>126.8</v>
      </c>
      <c r="C435" s="11"/>
      <c r="D435" s="11"/>
      <c r="E435" s="11"/>
      <c r="F435" s="11"/>
      <c r="G435" s="11"/>
      <c r="H435" s="11"/>
      <c r="I435" s="11"/>
      <c r="J435" s="11"/>
      <c r="K435" s="11"/>
      <c r="L435" s="11"/>
      <c r="M435" s="11"/>
      <c r="N435" s="11"/>
    </row>
    <row r="436" spans="1:14" ht="15" customHeight="1" x14ac:dyDescent="0.25">
      <c r="A436" s="13">
        <f t="shared" si="10"/>
        <v>601</v>
      </c>
      <c r="B436" s="173">
        <v>127.2</v>
      </c>
      <c r="C436" s="11"/>
      <c r="D436" s="11"/>
      <c r="E436" s="11"/>
      <c r="F436" s="11"/>
      <c r="G436" s="11"/>
      <c r="H436" s="11"/>
      <c r="I436" s="11"/>
      <c r="J436" s="11"/>
      <c r="K436" s="11"/>
      <c r="L436" s="11"/>
      <c r="M436" s="11"/>
      <c r="N436" s="11"/>
    </row>
    <row r="437" spans="1:14" ht="15" customHeight="1" x14ac:dyDescent="0.25">
      <c r="A437" s="13">
        <f t="shared" si="10"/>
        <v>602</v>
      </c>
      <c r="B437" s="173">
        <v>127.6</v>
      </c>
      <c r="C437" s="11"/>
      <c r="D437" s="11"/>
      <c r="E437" s="11"/>
      <c r="F437" s="11"/>
      <c r="G437" s="11"/>
      <c r="H437" s="11"/>
      <c r="I437" s="11"/>
      <c r="J437" s="11"/>
      <c r="K437" s="11"/>
      <c r="L437" s="11"/>
      <c r="M437" s="11"/>
      <c r="N437" s="11"/>
    </row>
    <row r="438" spans="1:14" ht="15" customHeight="1" x14ac:dyDescent="0.25">
      <c r="A438" s="13">
        <f t="shared" si="10"/>
        <v>603</v>
      </c>
      <c r="B438" s="173">
        <v>128</v>
      </c>
      <c r="C438" s="11"/>
      <c r="D438" s="11"/>
      <c r="E438" s="11"/>
      <c r="F438" s="11"/>
      <c r="G438" s="11"/>
      <c r="H438" s="11"/>
      <c r="I438" s="11"/>
      <c r="J438" s="11"/>
      <c r="K438" s="11"/>
      <c r="L438" s="11"/>
      <c r="M438" s="11"/>
      <c r="N438" s="11"/>
    </row>
    <row r="439" spans="1:14" ht="15" customHeight="1" x14ac:dyDescent="0.25">
      <c r="A439" s="13">
        <f t="shared" ref="A439:A502" si="11">A438+1</f>
        <v>604</v>
      </c>
      <c r="B439" s="173">
        <v>128.4</v>
      </c>
      <c r="C439" s="11"/>
      <c r="D439" s="11"/>
      <c r="E439" s="11"/>
      <c r="F439" s="11"/>
      <c r="G439" s="11"/>
      <c r="H439" s="11"/>
      <c r="I439" s="11"/>
      <c r="J439" s="11"/>
      <c r="K439" s="11"/>
      <c r="L439" s="11"/>
      <c r="M439" s="11"/>
      <c r="N439" s="11"/>
    </row>
    <row r="440" spans="1:14" ht="15" customHeight="1" x14ac:dyDescent="0.25">
      <c r="A440" s="13">
        <f t="shared" si="11"/>
        <v>605</v>
      </c>
      <c r="B440" s="173">
        <v>128.80000000000001</v>
      </c>
      <c r="C440" s="11"/>
      <c r="D440" s="11"/>
      <c r="E440" s="11"/>
      <c r="F440" s="11"/>
      <c r="G440" s="11"/>
      <c r="H440" s="11"/>
      <c r="I440" s="11"/>
      <c r="J440" s="11"/>
      <c r="K440" s="11"/>
      <c r="L440" s="11"/>
      <c r="M440" s="11"/>
      <c r="N440" s="11"/>
    </row>
    <row r="441" spans="1:14" ht="15" customHeight="1" x14ac:dyDescent="0.25">
      <c r="A441" s="13">
        <f t="shared" si="11"/>
        <v>606</v>
      </c>
      <c r="B441" s="173">
        <v>129.19999999999999</v>
      </c>
      <c r="C441" s="11"/>
      <c r="D441" s="11"/>
      <c r="E441" s="11"/>
      <c r="F441" s="11"/>
      <c r="G441" s="11"/>
      <c r="H441" s="11"/>
      <c r="I441" s="11"/>
      <c r="J441" s="11"/>
      <c r="K441" s="11"/>
      <c r="L441" s="11"/>
      <c r="M441" s="11"/>
      <c r="N441" s="11"/>
    </row>
    <row r="442" spans="1:14" ht="15" customHeight="1" x14ac:dyDescent="0.25">
      <c r="A442" s="13">
        <f t="shared" si="11"/>
        <v>607</v>
      </c>
      <c r="B442" s="173">
        <v>129.6</v>
      </c>
      <c r="C442" s="11"/>
      <c r="D442" s="11"/>
      <c r="E442" s="11"/>
      <c r="F442" s="11"/>
      <c r="G442" s="11"/>
      <c r="H442" s="11"/>
      <c r="I442" s="11"/>
      <c r="J442" s="11"/>
      <c r="K442" s="11"/>
      <c r="L442" s="11"/>
      <c r="M442" s="11"/>
      <c r="N442" s="11"/>
    </row>
    <row r="443" spans="1:14" ht="15" customHeight="1" x14ac:dyDescent="0.25">
      <c r="A443" s="13">
        <f t="shared" si="11"/>
        <v>608</v>
      </c>
      <c r="B443" s="173">
        <v>130</v>
      </c>
      <c r="C443" s="11"/>
      <c r="D443" s="11"/>
      <c r="E443" s="11"/>
      <c r="F443" s="11"/>
      <c r="G443" s="11"/>
      <c r="H443" s="11"/>
      <c r="I443" s="11"/>
      <c r="J443" s="11"/>
      <c r="K443" s="11"/>
      <c r="L443" s="11"/>
      <c r="M443" s="11"/>
      <c r="N443" s="11"/>
    </row>
    <row r="444" spans="1:14" ht="15" customHeight="1" x14ac:dyDescent="0.25">
      <c r="A444" s="13">
        <f t="shared" si="11"/>
        <v>609</v>
      </c>
      <c r="B444" s="173">
        <v>130.4</v>
      </c>
      <c r="C444" s="11"/>
      <c r="D444" s="11"/>
      <c r="E444" s="11"/>
      <c r="F444" s="11"/>
      <c r="G444" s="11"/>
      <c r="H444" s="11"/>
      <c r="I444" s="11"/>
      <c r="J444" s="11"/>
      <c r="K444" s="11"/>
      <c r="L444" s="11"/>
      <c r="M444" s="11"/>
      <c r="N444" s="11"/>
    </row>
    <row r="445" spans="1:14" ht="15" customHeight="1" x14ac:dyDescent="0.25">
      <c r="A445" s="13">
        <f t="shared" si="11"/>
        <v>610</v>
      </c>
      <c r="B445" s="173">
        <v>130.80000000000001</v>
      </c>
      <c r="C445" s="11"/>
      <c r="D445" s="11"/>
      <c r="E445" s="11"/>
      <c r="F445" s="11"/>
      <c r="G445" s="11"/>
      <c r="H445" s="11"/>
      <c r="I445" s="11"/>
      <c r="J445" s="11"/>
      <c r="K445" s="11"/>
      <c r="L445" s="11"/>
      <c r="M445" s="11"/>
      <c r="N445" s="11"/>
    </row>
    <row r="446" spans="1:14" ht="15" customHeight="1" x14ac:dyDescent="0.25">
      <c r="A446" s="13">
        <f t="shared" si="11"/>
        <v>611</v>
      </c>
      <c r="B446" s="173">
        <v>131.19999999999999</v>
      </c>
      <c r="C446" s="11"/>
      <c r="D446" s="11"/>
      <c r="E446" s="11"/>
      <c r="F446" s="11"/>
      <c r="G446" s="11"/>
      <c r="H446" s="11"/>
      <c r="I446" s="11"/>
      <c r="J446" s="11"/>
      <c r="K446" s="11"/>
      <c r="L446" s="11"/>
      <c r="M446" s="11"/>
      <c r="N446" s="11"/>
    </row>
    <row r="447" spans="1:14" ht="15" customHeight="1" x14ac:dyDescent="0.25">
      <c r="A447" s="13">
        <f t="shared" si="11"/>
        <v>612</v>
      </c>
      <c r="B447" s="173">
        <v>131.6</v>
      </c>
      <c r="C447" s="11"/>
      <c r="D447" s="11"/>
      <c r="E447" s="11"/>
      <c r="F447" s="11"/>
      <c r="G447" s="11"/>
      <c r="H447" s="11"/>
      <c r="I447" s="11"/>
      <c r="J447" s="11"/>
      <c r="K447" s="11"/>
      <c r="L447" s="11"/>
      <c r="M447" s="11"/>
      <c r="N447" s="11"/>
    </row>
    <row r="448" spans="1:14" ht="15" customHeight="1" x14ac:dyDescent="0.25">
      <c r="A448" s="13">
        <f t="shared" si="11"/>
        <v>613</v>
      </c>
      <c r="B448" s="173">
        <v>132</v>
      </c>
      <c r="C448" s="11"/>
      <c r="D448" s="11"/>
      <c r="E448" s="11"/>
      <c r="F448" s="11"/>
      <c r="G448" s="11"/>
      <c r="H448" s="11"/>
      <c r="I448" s="11"/>
      <c r="J448" s="11"/>
      <c r="K448" s="11"/>
      <c r="L448" s="11"/>
      <c r="M448" s="11"/>
      <c r="N448" s="11"/>
    </row>
    <row r="449" spans="1:14" ht="15" customHeight="1" x14ac:dyDescent="0.25">
      <c r="A449" s="13">
        <f t="shared" si="11"/>
        <v>614</v>
      </c>
      <c r="B449" s="173">
        <v>132.4</v>
      </c>
      <c r="C449" s="11"/>
      <c r="D449" s="11"/>
      <c r="E449" s="11"/>
      <c r="F449" s="11"/>
      <c r="G449" s="11"/>
      <c r="H449" s="11"/>
      <c r="I449" s="11"/>
      <c r="J449" s="11"/>
      <c r="K449" s="11"/>
      <c r="L449" s="11"/>
      <c r="M449" s="11"/>
      <c r="N449" s="11"/>
    </row>
    <row r="450" spans="1:14" ht="15" customHeight="1" x14ac:dyDescent="0.25">
      <c r="A450" s="13">
        <f t="shared" si="11"/>
        <v>615</v>
      </c>
      <c r="B450" s="173">
        <v>132.80000000000001</v>
      </c>
      <c r="C450" s="11"/>
      <c r="D450" s="11"/>
      <c r="E450" s="11"/>
      <c r="F450" s="11"/>
      <c r="G450" s="11"/>
      <c r="H450" s="11"/>
      <c r="I450" s="11"/>
      <c r="J450" s="11"/>
      <c r="K450" s="11"/>
      <c r="L450" s="11"/>
      <c r="M450" s="11"/>
      <c r="N450" s="11"/>
    </row>
    <row r="451" spans="1:14" ht="15" customHeight="1" x14ac:dyDescent="0.25">
      <c r="A451" s="13">
        <f t="shared" si="11"/>
        <v>616</v>
      </c>
      <c r="B451" s="173">
        <v>133.19999999999999</v>
      </c>
      <c r="C451" s="11"/>
      <c r="D451" s="11"/>
      <c r="E451" s="11"/>
      <c r="F451" s="11"/>
      <c r="G451" s="11"/>
      <c r="H451" s="11"/>
      <c r="I451" s="11"/>
      <c r="J451" s="11"/>
      <c r="K451" s="11"/>
      <c r="L451" s="11"/>
      <c r="M451" s="11"/>
      <c r="N451" s="11"/>
    </row>
    <row r="452" spans="1:14" ht="15" customHeight="1" x14ac:dyDescent="0.25">
      <c r="A452" s="13">
        <f t="shared" si="11"/>
        <v>617</v>
      </c>
      <c r="B452" s="173">
        <v>133.6</v>
      </c>
      <c r="C452" s="11"/>
      <c r="D452" s="11"/>
      <c r="E452" s="11"/>
      <c r="F452" s="11"/>
      <c r="G452" s="11"/>
      <c r="H452" s="11"/>
      <c r="I452" s="11"/>
      <c r="J452" s="11"/>
      <c r="K452" s="11"/>
      <c r="L452" s="11"/>
      <c r="M452" s="11"/>
      <c r="N452" s="11"/>
    </row>
    <row r="453" spans="1:14" ht="15" customHeight="1" x14ac:dyDescent="0.25">
      <c r="A453" s="13">
        <f t="shared" si="11"/>
        <v>618</v>
      </c>
      <c r="B453" s="173">
        <v>134</v>
      </c>
      <c r="C453" s="11"/>
      <c r="D453" s="11"/>
      <c r="E453" s="11"/>
      <c r="F453" s="11"/>
      <c r="G453" s="11"/>
      <c r="H453" s="11"/>
      <c r="I453" s="11"/>
      <c r="J453" s="11"/>
      <c r="K453" s="11"/>
      <c r="L453" s="11"/>
      <c r="M453" s="11"/>
      <c r="N453" s="11"/>
    </row>
    <row r="454" spans="1:14" ht="15" customHeight="1" x14ac:dyDescent="0.25">
      <c r="A454" s="13">
        <f t="shared" si="11"/>
        <v>619</v>
      </c>
      <c r="B454" s="173">
        <v>134.4</v>
      </c>
      <c r="C454" s="11"/>
      <c r="D454" s="11"/>
      <c r="E454" s="11"/>
      <c r="F454" s="11"/>
      <c r="G454" s="11"/>
      <c r="H454" s="11"/>
      <c r="I454" s="11"/>
      <c r="J454" s="11"/>
      <c r="K454" s="11"/>
      <c r="L454" s="11"/>
      <c r="M454" s="11"/>
      <c r="N454" s="11"/>
    </row>
    <row r="455" spans="1:14" ht="15" customHeight="1" x14ac:dyDescent="0.25">
      <c r="A455" s="13">
        <f t="shared" si="11"/>
        <v>620</v>
      </c>
      <c r="B455" s="173">
        <v>134.80000000000001</v>
      </c>
      <c r="C455" s="11"/>
      <c r="D455" s="11"/>
      <c r="E455" s="11"/>
      <c r="F455" s="11"/>
      <c r="G455" s="11"/>
      <c r="H455" s="11"/>
      <c r="I455" s="11"/>
      <c r="J455" s="11"/>
      <c r="K455" s="11"/>
      <c r="L455" s="11"/>
      <c r="M455" s="11"/>
      <c r="N455" s="11"/>
    </row>
    <row r="456" spans="1:14" ht="15" customHeight="1" x14ac:dyDescent="0.25">
      <c r="A456" s="13">
        <f t="shared" si="11"/>
        <v>621</v>
      </c>
      <c r="B456" s="173">
        <v>135.19999999999999</v>
      </c>
      <c r="C456" s="11"/>
      <c r="D456" s="11"/>
      <c r="E456" s="11"/>
      <c r="F456" s="11"/>
      <c r="G456" s="11"/>
      <c r="H456" s="11"/>
      <c r="I456" s="11"/>
      <c r="J456" s="11"/>
      <c r="K456" s="11"/>
      <c r="L456" s="11"/>
      <c r="M456" s="11"/>
      <c r="N456" s="11"/>
    </row>
    <row r="457" spans="1:14" ht="15" customHeight="1" x14ac:dyDescent="0.25">
      <c r="A457" s="13">
        <f t="shared" si="11"/>
        <v>622</v>
      </c>
      <c r="B457" s="173">
        <v>135.6</v>
      </c>
      <c r="C457" s="11"/>
      <c r="D457" s="11"/>
      <c r="E457" s="11"/>
      <c r="F457" s="11"/>
      <c r="G457" s="11"/>
      <c r="H457" s="11"/>
      <c r="I457" s="11"/>
      <c r="J457" s="11"/>
      <c r="K457" s="11"/>
      <c r="L457" s="11"/>
      <c r="M457" s="11"/>
      <c r="N457" s="11"/>
    </row>
    <row r="458" spans="1:14" ht="15" customHeight="1" x14ac:dyDescent="0.25">
      <c r="A458" s="13">
        <f t="shared" si="11"/>
        <v>623</v>
      </c>
      <c r="B458" s="173">
        <v>136</v>
      </c>
      <c r="C458" s="11"/>
      <c r="D458" s="11"/>
      <c r="E458" s="11"/>
      <c r="F458" s="11"/>
      <c r="G458" s="11"/>
      <c r="H458" s="11"/>
      <c r="I458" s="11"/>
      <c r="J458" s="11"/>
      <c r="K458" s="11"/>
      <c r="L458" s="11"/>
      <c r="M458" s="11"/>
      <c r="N458" s="11"/>
    </row>
    <row r="459" spans="1:14" ht="15" customHeight="1" x14ac:dyDescent="0.25">
      <c r="A459" s="13">
        <f t="shared" si="11"/>
        <v>624</v>
      </c>
      <c r="B459" s="173">
        <v>136.4</v>
      </c>
      <c r="C459" s="11"/>
      <c r="D459" s="11"/>
      <c r="E459" s="11"/>
      <c r="F459" s="11"/>
      <c r="G459" s="11"/>
      <c r="H459" s="11"/>
      <c r="I459" s="11"/>
      <c r="J459" s="11"/>
      <c r="K459" s="11"/>
      <c r="L459" s="11"/>
      <c r="M459" s="11"/>
      <c r="N459" s="11"/>
    </row>
    <row r="460" spans="1:14" ht="15" customHeight="1" x14ac:dyDescent="0.25">
      <c r="A460" s="13">
        <f t="shared" si="11"/>
        <v>625</v>
      </c>
      <c r="B460" s="173">
        <v>136.80000000000001</v>
      </c>
      <c r="C460" s="11"/>
      <c r="D460" s="11"/>
      <c r="E460" s="11"/>
      <c r="F460" s="11"/>
      <c r="G460" s="11"/>
      <c r="H460" s="11"/>
      <c r="I460" s="11"/>
      <c r="J460" s="11"/>
      <c r="K460" s="11"/>
      <c r="L460" s="11"/>
      <c r="M460" s="11"/>
      <c r="N460" s="11"/>
    </row>
    <row r="461" spans="1:14" ht="15" customHeight="1" x14ac:dyDescent="0.25">
      <c r="A461" s="13">
        <f t="shared" si="11"/>
        <v>626</v>
      </c>
      <c r="B461" s="173">
        <v>137.19999999999999</v>
      </c>
      <c r="C461" s="11"/>
      <c r="D461" s="11"/>
      <c r="E461" s="11"/>
      <c r="F461" s="11"/>
      <c r="G461" s="11"/>
      <c r="H461" s="11"/>
      <c r="I461" s="11"/>
      <c r="J461" s="11"/>
      <c r="K461" s="11"/>
      <c r="L461" s="11"/>
      <c r="M461" s="11"/>
      <c r="N461" s="11"/>
    </row>
    <row r="462" spans="1:14" ht="15" customHeight="1" x14ac:dyDescent="0.25">
      <c r="A462" s="13">
        <f t="shared" si="11"/>
        <v>627</v>
      </c>
      <c r="B462" s="173">
        <v>137.6</v>
      </c>
      <c r="C462" s="11"/>
      <c r="D462" s="11"/>
      <c r="E462" s="11"/>
      <c r="F462" s="11"/>
      <c r="G462" s="11"/>
      <c r="H462" s="11"/>
      <c r="I462" s="11"/>
      <c r="J462" s="11"/>
      <c r="K462" s="11"/>
      <c r="L462" s="11"/>
      <c r="M462" s="11"/>
      <c r="N462" s="11"/>
    </row>
    <row r="463" spans="1:14" ht="15" customHeight="1" x14ac:dyDescent="0.25">
      <c r="A463" s="13">
        <f t="shared" si="11"/>
        <v>628</v>
      </c>
      <c r="B463" s="173">
        <v>138</v>
      </c>
      <c r="C463" s="11"/>
      <c r="D463" s="11"/>
      <c r="E463" s="11"/>
      <c r="F463" s="11"/>
      <c r="G463" s="11"/>
      <c r="H463" s="11"/>
      <c r="I463" s="11"/>
      <c r="J463" s="11"/>
      <c r="K463" s="11"/>
      <c r="L463" s="11"/>
      <c r="M463" s="11"/>
      <c r="N463" s="11"/>
    </row>
    <row r="464" spans="1:14" ht="15" customHeight="1" x14ac:dyDescent="0.25">
      <c r="A464" s="13">
        <f t="shared" si="11"/>
        <v>629</v>
      </c>
      <c r="B464" s="173">
        <v>138.4</v>
      </c>
      <c r="C464" s="11"/>
      <c r="D464" s="11"/>
      <c r="E464" s="11"/>
      <c r="F464" s="11"/>
      <c r="G464" s="11"/>
      <c r="H464" s="11"/>
      <c r="I464" s="11"/>
      <c r="J464" s="11"/>
      <c r="K464" s="11"/>
      <c r="L464" s="11"/>
      <c r="M464" s="11"/>
      <c r="N464" s="11"/>
    </row>
    <row r="465" spans="1:14" ht="15" customHeight="1" x14ac:dyDescent="0.25">
      <c r="A465" s="13">
        <f t="shared" si="11"/>
        <v>630</v>
      </c>
      <c r="B465" s="173">
        <v>138.80000000000001</v>
      </c>
      <c r="C465" s="11"/>
      <c r="D465" s="11"/>
      <c r="E465" s="11"/>
      <c r="F465" s="11"/>
      <c r="G465" s="11"/>
      <c r="H465" s="11"/>
      <c r="I465" s="11"/>
      <c r="J465" s="11"/>
      <c r="K465" s="11"/>
      <c r="L465" s="11"/>
      <c r="M465" s="11"/>
      <c r="N465" s="11"/>
    </row>
    <row r="466" spans="1:14" ht="15" customHeight="1" x14ac:dyDescent="0.25">
      <c r="A466" s="13">
        <f t="shared" si="11"/>
        <v>631</v>
      </c>
      <c r="B466" s="173">
        <v>139.19999999999999</v>
      </c>
      <c r="C466" s="11"/>
      <c r="D466" s="11"/>
      <c r="E466" s="11"/>
      <c r="F466" s="11"/>
      <c r="G466" s="11"/>
      <c r="H466" s="11"/>
      <c r="I466" s="11"/>
      <c r="J466" s="11"/>
      <c r="K466" s="11"/>
      <c r="L466" s="11"/>
      <c r="M466" s="11"/>
      <c r="N466" s="11"/>
    </row>
    <row r="467" spans="1:14" ht="15" customHeight="1" x14ac:dyDescent="0.25">
      <c r="A467" s="13">
        <f t="shared" si="11"/>
        <v>632</v>
      </c>
      <c r="B467" s="173">
        <v>139.6</v>
      </c>
      <c r="C467" s="11"/>
      <c r="D467" s="11"/>
      <c r="E467" s="11"/>
      <c r="F467" s="11"/>
      <c r="G467" s="11"/>
      <c r="H467" s="11"/>
      <c r="I467" s="11"/>
      <c r="J467" s="11"/>
      <c r="K467" s="11"/>
      <c r="L467" s="11"/>
      <c r="M467" s="11"/>
      <c r="N467" s="11"/>
    </row>
    <row r="468" spans="1:14" ht="15" customHeight="1" x14ac:dyDescent="0.25">
      <c r="A468" s="13">
        <f t="shared" si="11"/>
        <v>633</v>
      </c>
      <c r="B468" s="173">
        <v>140</v>
      </c>
      <c r="C468" s="11"/>
      <c r="D468" s="11"/>
      <c r="E468" s="11"/>
      <c r="F468" s="11"/>
      <c r="G468" s="11"/>
      <c r="H468" s="11"/>
      <c r="I468" s="11"/>
      <c r="J468" s="11"/>
      <c r="K468" s="11"/>
      <c r="L468" s="11"/>
      <c r="M468" s="11"/>
      <c r="N468" s="11"/>
    </row>
    <row r="469" spans="1:14" ht="15" customHeight="1" x14ac:dyDescent="0.25">
      <c r="A469" s="13">
        <f t="shared" si="11"/>
        <v>634</v>
      </c>
      <c r="B469" s="173">
        <v>140.4</v>
      </c>
      <c r="C469" s="11"/>
      <c r="D469" s="11"/>
      <c r="E469" s="11"/>
      <c r="F469" s="11"/>
      <c r="G469" s="11"/>
      <c r="H469" s="11"/>
      <c r="I469" s="11"/>
      <c r="J469" s="11"/>
      <c r="K469" s="11"/>
      <c r="L469" s="11"/>
      <c r="M469" s="11"/>
      <c r="N469" s="11"/>
    </row>
    <row r="470" spans="1:14" ht="15" customHeight="1" x14ac:dyDescent="0.25">
      <c r="A470" s="13">
        <f t="shared" si="11"/>
        <v>635</v>
      </c>
      <c r="B470" s="173">
        <v>140.80000000000001</v>
      </c>
      <c r="C470" s="11"/>
      <c r="D470" s="11"/>
      <c r="E470" s="11"/>
      <c r="F470" s="11"/>
      <c r="G470" s="11"/>
      <c r="H470" s="11"/>
      <c r="I470" s="11"/>
      <c r="J470" s="11"/>
      <c r="K470" s="11"/>
      <c r="L470" s="11"/>
      <c r="M470" s="11"/>
      <c r="N470" s="11"/>
    </row>
    <row r="471" spans="1:14" ht="15" customHeight="1" x14ac:dyDescent="0.25">
      <c r="A471" s="13">
        <f t="shared" si="11"/>
        <v>636</v>
      </c>
      <c r="B471" s="173">
        <v>141.19999999999999</v>
      </c>
      <c r="C471" s="11"/>
      <c r="D471" s="11"/>
      <c r="E471" s="11"/>
      <c r="F471" s="11"/>
      <c r="G471" s="11"/>
      <c r="H471" s="11"/>
      <c r="I471" s="11"/>
      <c r="J471" s="11"/>
      <c r="K471" s="11"/>
      <c r="L471" s="11"/>
      <c r="M471" s="11"/>
      <c r="N471" s="11"/>
    </row>
    <row r="472" spans="1:14" ht="15" customHeight="1" x14ac:dyDescent="0.25">
      <c r="A472" s="13">
        <f t="shared" si="11"/>
        <v>637</v>
      </c>
      <c r="B472" s="173">
        <v>141.6</v>
      </c>
      <c r="C472" s="11"/>
      <c r="D472" s="11"/>
      <c r="E472" s="11"/>
      <c r="F472" s="11"/>
      <c r="G472" s="11"/>
      <c r="H472" s="11"/>
      <c r="I472" s="11"/>
      <c r="J472" s="11"/>
      <c r="K472" s="11"/>
      <c r="L472" s="11"/>
      <c r="M472" s="11"/>
      <c r="N472" s="11"/>
    </row>
    <row r="473" spans="1:14" ht="15" customHeight="1" x14ac:dyDescent="0.25">
      <c r="A473" s="13">
        <f t="shared" si="11"/>
        <v>638</v>
      </c>
      <c r="B473" s="173">
        <v>142</v>
      </c>
      <c r="C473" s="11"/>
      <c r="D473" s="11"/>
      <c r="E473" s="11"/>
      <c r="F473" s="11"/>
      <c r="G473" s="11"/>
      <c r="H473" s="11"/>
      <c r="I473" s="11"/>
      <c r="J473" s="11"/>
      <c r="K473" s="11"/>
      <c r="L473" s="11"/>
      <c r="M473" s="11"/>
      <c r="N473" s="11"/>
    </row>
    <row r="474" spans="1:14" ht="15" customHeight="1" x14ac:dyDescent="0.25">
      <c r="A474" s="13">
        <f t="shared" si="11"/>
        <v>639</v>
      </c>
      <c r="B474" s="173">
        <v>142.4</v>
      </c>
      <c r="C474" s="11"/>
      <c r="D474" s="11"/>
      <c r="E474" s="11"/>
      <c r="F474" s="11"/>
      <c r="G474" s="11"/>
      <c r="H474" s="11"/>
      <c r="I474" s="11"/>
      <c r="J474" s="11"/>
      <c r="K474" s="11"/>
      <c r="L474" s="11"/>
      <c r="M474" s="11"/>
      <c r="N474" s="11"/>
    </row>
    <row r="475" spans="1:14" ht="15" customHeight="1" x14ac:dyDescent="0.25">
      <c r="A475" s="13">
        <f t="shared" si="11"/>
        <v>640</v>
      </c>
      <c r="B475" s="173">
        <v>142.80000000000001</v>
      </c>
      <c r="C475" s="11"/>
      <c r="D475" s="11"/>
      <c r="E475" s="11"/>
      <c r="F475" s="11"/>
      <c r="G475" s="11"/>
      <c r="H475" s="11"/>
      <c r="I475" s="11"/>
      <c r="J475" s="11"/>
      <c r="K475" s="11"/>
      <c r="L475" s="11"/>
      <c r="M475" s="11"/>
      <c r="N475" s="11"/>
    </row>
    <row r="476" spans="1:14" ht="15" customHeight="1" x14ac:dyDescent="0.25">
      <c r="A476" s="13">
        <f t="shared" si="11"/>
        <v>641</v>
      </c>
      <c r="B476" s="173">
        <v>143.19999999999999</v>
      </c>
      <c r="C476" s="11"/>
      <c r="D476" s="11"/>
      <c r="E476" s="11"/>
      <c r="F476" s="11"/>
      <c r="G476" s="11"/>
      <c r="H476" s="11"/>
      <c r="I476" s="11"/>
      <c r="J476" s="11"/>
      <c r="K476" s="11"/>
      <c r="L476" s="11"/>
      <c r="M476" s="11"/>
      <c r="N476" s="11"/>
    </row>
    <row r="477" spans="1:14" ht="15" customHeight="1" x14ac:dyDescent="0.25">
      <c r="A477" s="13">
        <f t="shared" si="11"/>
        <v>642</v>
      </c>
      <c r="B477" s="173">
        <v>143.6</v>
      </c>
      <c r="C477" s="11"/>
      <c r="D477" s="11"/>
      <c r="E477" s="11"/>
      <c r="F477" s="11"/>
      <c r="G477" s="11"/>
      <c r="H477" s="11"/>
      <c r="I477" s="11"/>
      <c r="J477" s="11"/>
      <c r="K477" s="11"/>
      <c r="L477" s="11"/>
      <c r="M477" s="11"/>
      <c r="N477" s="11"/>
    </row>
    <row r="478" spans="1:14" ht="15" customHeight="1" x14ac:dyDescent="0.25">
      <c r="A478" s="13">
        <f t="shared" si="11"/>
        <v>643</v>
      </c>
      <c r="B478" s="173">
        <v>144</v>
      </c>
      <c r="C478" s="11"/>
      <c r="D478" s="11"/>
      <c r="E478" s="11"/>
      <c r="F478" s="11"/>
      <c r="G478" s="11"/>
      <c r="H478" s="11"/>
      <c r="I478" s="11"/>
      <c r="J478" s="11"/>
      <c r="K478" s="11"/>
      <c r="L478" s="11"/>
      <c r="M478" s="11"/>
      <c r="N478" s="11"/>
    </row>
    <row r="479" spans="1:14" ht="15" customHeight="1" x14ac:dyDescent="0.25">
      <c r="A479" s="13">
        <f t="shared" si="11"/>
        <v>644</v>
      </c>
      <c r="B479" s="173">
        <v>144.4</v>
      </c>
      <c r="C479" s="11"/>
      <c r="D479" s="11"/>
      <c r="E479" s="11"/>
      <c r="F479" s="11"/>
      <c r="G479" s="11"/>
      <c r="H479" s="11"/>
      <c r="I479" s="11"/>
      <c r="J479" s="11"/>
      <c r="K479" s="11"/>
      <c r="L479" s="11"/>
      <c r="M479" s="11"/>
      <c r="N479" s="11"/>
    </row>
    <row r="480" spans="1:14" ht="15" customHeight="1" x14ac:dyDescent="0.25">
      <c r="A480" s="13">
        <f t="shared" si="11"/>
        <v>645</v>
      </c>
      <c r="B480" s="173">
        <v>144.80000000000001</v>
      </c>
      <c r="C480" s="11"/>
      <c r="D480" s="11"/>
      <c r="E480" s="11"/>
      <c r="F480" s="11"/>
      <c r="G480" s="11"/>
      <c r="H480" s="11"/>
      <c r="I480" s="11"/>
      <c r="J480" s="11"/>
      <c r="K480" s="11"/>
      <c r="L480" s="11"/>
      <c r="M480" s="11"/>
      <c r="N480" s="11"/>
    </row>
    <row r="481" spans="1:14" ht="15" customHeight="1" x14ac:dyDescent="0.25">
      <c r="A481" s="13">
        <f t="shared" si="11"/>
        <v>646</v>
      </c>
      <c r="B481" s="173">
        <v>145.19999999999999</v>
      </c>
      <c r="C481" s="11"/>
      <c r="D481" s="11"/>
      <c r="E481" s="11"/>
      <c r="F481" s="11"/>
      <c r="G481" s="11"/>
      <c r="H481" s="11"/>
      <c r="I481" s="11"/>
      <c r="J481" s="11"/>
      <c r="K481" s="11"/>
      <c r="L481" s="11"/>
      <c r="M481" s="11"/>
      <c r="N481" s="11"/>
    </row>
    <row r="482" spans="1:14" ht="15" customHeight="1" x14ac:dyDescent="0.25">
      <c r="A482" s="13">
        <f t="shared" si="11"/>
        <v>647</v>
      </c>
      <c r="B482" s="173">
        <v>145.6</v>
      </c>
      <c r="C482" s="11"/>
      <c r="D482" s="11"/>
      <c r="E482" s="11"/>
      <c r="F482" s="11"/>
      <c r="G482" s="11"/>
      <c r="H482" s="11"/>
      <c r="I482" s="11"/>
      <c r="J482" s="11"/>
      <c r="K482" s="11"/>
      <c r="L482" s="11"/>
      <c r="M482" s="11"/>
      <c r="N482" s="11"/>
    </row>
    <row r="483" spans="1:14" ht="15" customHeight="1" x14ac:dyDescent="0.25">
      <c r="A483" s="13">
        <f t="shared" si="11"/>
        <v>648</v>
      </c>
      <c r="B483" s="173">
        <v>146</v>
      </c>
      <c r="C483" s="11"/>
      <c r="D483" s="11"/>
      <c r="E483" s="11"/>
      <c r="F483" s="11"/>
      <c r="G483" s="11"/>
      <c r="H483" s="11"/>
      <c r="I483" s="11"/>
      <c r="J483" s="11"/>
      <c r="K483" s="11"/>
      <c r="L483" s="11"/>
      <c r="M483" s="11"/>
      <c r="N483" s="11"/>
    </row>
    <row r="484" spans="1:14" ht="15" customHeight="1" x14ac:dyDescent="0.25">
      <c r="A484" s="13">
        <f t="shared" si="11"/>
        <v>649</v>
      </c>
      <c r="B484" s="173">
        <v>146.4</v>
      </c>
      <c r="C484" s="11"/>
      <c r="D484" s="11"/>
      <c r="E484" s="11"/>
      <c r="F484" s="11"/>
      <c r="G484" s="11"/>
      <c r="H484" s="11"/>
      <c r="I484" s="11"/>
      <c r="J484" s="11"/>
      <c r="K484" s="11"/>
      <c r="L484" s="11"/>
      <c r="M484" s="11"/>
      <c r="N484" s="11"/>
    </row>
    <row r="485" spans="1:14" ht="15" customHeight="1" x14ac:dyDescent="0.25">
      <c r="A485" s="13">
        <f t="shared" si="11"/>
        <v>650</v>
      </c>
      <c r="B485" s="173">
        <v>146.80000000000001</v>
      </c>
      <c r="C485" s="11"/>
      <c r="D485" s="11"/>
      <c r="E485" s="11"/>
      <c r="F485" s="11"/>
      <c r="G485" s="11"/>
      <c r="H485" s="11"/>
      <c r="I485" s="11"/>
      <c r="J485" s="11"/>
      <c r="K485" s="11"/>
      <c r="L485" s="11"/>
      <c r="M485" s="11"/>
      <c r="N485" s="11"/>
    </row>
    <row r="486" spans="1:14" ht="15" customHeight="1" x14ac:dyDescent="0.25">
      <c r="A486" s="13">
        <f t="shared" si="11"/>
        <v>651</v>
      </c>
      <c r="B486" s="173">
        <v>147.19999999999999</v>
      </c>
      <c r="C486" s="11"/>
      <c r="D486" s="11"/>
      <c r="E486" s="11"/>
      <c r="F486" s="11"/>
      <c r="G486" s="11"/>
      <c r="H486" s="11"/>
      <c r="I486" s="11"/>
      <c r="J486" s="11"/>
      <c r="K486" s="11"/>
      <c r="L486" s="11"/>
      <c r="M486" s="11"/>
      <c r="N486" s="11"/>
    </row>
    <row r="487" spans="1:14" ht="15" customHeight="1" x14ac:dyDescent="0.25">
      <c r="A487" s="13">
        <f t="shared" si="11"/>
        <v>652</v>
      </c>
      <c r="B487" s="173">
        <v>147.6</v>
      </c>
      <c r="C487" s="11"/>
      <c r="D487" s="11"/>
      <c r="E487" s="11"/>
      <c r="F487" s="11"/>
      <c r="G487" s="11"/>
      <c r="H487" s="11"/>
      <c r="I487" s="11"/>
      <c r="J487" s="11"/>
      <c r="K487" s="11"/>
      <c r="L487" s="11"/>
      <c r="M487" s="11"/>
      <c r="N487" s="11"/>
    </row>
    <row r="488" spans="1:14" ht="15" customHeight="1" x14ac:dyDescent="0.25">
      <c r="A488" s="13">
        <f t="shared" si="11"/>
        <v>653</v>
      </c>
      <c r="B488" s="173">
        <v>148</v>
      </c>
      <c r="C488" s="11"/>
      <c r="D488" s="11"/>
      <c r="E488" s="11"/>
      <c r="F488" s="11"/>
      <c r="G488" s="11"/>
      <c r="H488" s="11"/>
      <c r="I488" s="11"/>
      <c r="J488" s="11"/>
      <c r="K488" s="11"/>
      <c r="L488" s="11"/>
      <c r="M488" s="11"/>
      <c r="N488" s="11"/>
    </row>
    <row r="489" spans="1:14" ht="15" customHeight="1" x14ac:dyDescent="0.25">
      <c r="A489" s="13">
        <f t="shared" si="11"/>
        <v>654</v>
      </c>
      <c r="B489" s="173">
        <v>148.4</v>
      </c>
      <c r="C489" s="11"/>
      <c r="D489" s="11"/>
      <c r="E489" s="11"/>
      <c r="F489" s="11"/>
      <c r="G489" s="11"/>
      <c r="H489" s="11"/>
      <c r="I489" s="11"/>
      <c r="J489" s="11"/>
      <c r="K489" s="11"/>
      <c r="L489" s="11"/>
      <c r="M489" s="11"/>
      <c r="N489" s="11"/>
    </row>
    <row r="490" spans="1:14" ht="15" customHeight="1" x14ac:dyDescent="0.25">
      <c r="A490" s="13">
        <f t="shared" si="11"/>
        <v>655</v>
      </c>
      <c r="B490" s="173">
        <v>148.80000000000001</v>
      </c>
      <c r="C490" s="11"/>
      <c r="D490" s="11"/>
      <c r="E490" s="11"/>
      <c r="F490" s="11"/>
      <c r="G490" s="11"/>
      <c r="H490" s="11"/>
      <c r="I490" s="11"/>
      <c r="J490" s="11"/>
      <c r="K490" s="11"/>
      <c r="L490" s="11"/>
      <c r="M490" s="11"/>
      <c r="N490" s="11"/>
    </row>
    <row r="491" spans="1:14" ht="15" customHeight="1" x14ac:dyDescent="0.25">
      <c r="A491" s="13">
        <f t="shared" si="11"/>
        <v>656</v>
      </c>
      <c r="B491" s="173">
        <v>149.19999999999999</v>
      </c>
      <c r="C491" s="11"/>
      <c r="D491" s="11"/>
      <c r="E491" s="11"/>
      <c r="F491" s="11"/>
      <c r="G491" s="11"/>
      <c r="H491" s="11"/>
      <c r="I491" s="11"/>
      <c r="J491" s="11"/>
      <c r="K491" s="11"/>
      <c r="L491" s="11"/>
      <c r="M491" s="11"/>
      <c r="N491" s="11"/>
    </row>
    <row r="492" spans="1:14" ht="15" customHeight="1" x14ac:dyDescent="0.25">
      <c r="A492" s="13">
        <f t="shared" si="11"/>
        <v>657</v>
      </c>
      <c r="B492" s="173">
        <v>149.6</v>
      </c>
      <c r="C492" s="11"/>
      <c r="D492" s="11"/>
      <c r="E492" s="11"/>
      <c r="F492" s="11"/>
      <c r="G492" s="11"/>
      <c r="H492" s="11"/>
      <c r="I492" s="11"/>
      <c r="J492" s="11"/>
      <c r="K492" s="11"/>
      <c r="L492" s="11"/>
      <c r="M492" s="11"/>
      <c r="N492" s="11"/>
    </row>
    <row r="493" spans="1:14" ht="15" customHeight="1" x14ac:dyDescent="0.25">
      <c r="A493" s="13">
        <f t="shared" si="11"/>
        <v>658</v>
      </c>
      <c r="B493" s="173">
        <v>150</v>
      </c>
      <c r="C493" s="11"/>
      <c r="D493" s="11"/>
      <c r="E493" s="11"/>
      <c r="F493" s="11"/>
      <c r="G493" s="11"/>
      <c r="H493" s="11"/>
      <c r="I493" s="11"/>
      <c r="J493" s="11"/>
      <c r="K493" s="11"/>
      <c r="L493" s="11"/>
      <c r="M493" s="11"/>
      <c r="N493" s="11"/>
    </row>
    <row r="494" spans="1:14" ht="15" customHeight="1" x14ac:dyDescent="0.25">
      <c r="A494" s="13">
        <f t="shared" si="11"/>
        <v>659</v>
      </c>
      <c r="B494" s="173">
        <v>150.4</v>
      </c>
      <c r="C494" s="11"/>
      <c r="D494" s="11"/>
      <c r="E494" s="11"/>
      <c r="F494" s="11"/>
      <c r="G494" s="11"/>
      <c r="H494" s="11"/>
      <c r="I494" s="11"/>
      <c r="J494" s="11"/>
      <c r="K494" s="11"/>
      <c r="L494" s="11"/>
      <c r="M494" s="11"/>
      <c r="N494" s="11"/>
    </row>
    <row r="495" spans="1:14" ht="15" customHeight="1" x14ac:dyDescent="0.25">
      <c r="A495" s="13">
        <f t="shared" si="11"/>
        <v>660</v>
      </c>
      <c r="B495" s="173">
        <v>150.80000000000001</v>
      </c>
      <c r="C495" s="11"/>
      <c r="D495" s="11"/>
      <c r="E495" s="11"/>
      <c r="F495" s="11"/>
      <c r="G495" s="11"/>
      <c r="H495" s="11"/>
      <c r="I495" s="11"/>
      <c r="J495" s="11"/>
      <c r="K495" s="11"/>
      <c r="L495" s="11"/>
      <c r="M495" s="11"/>
      <c r="N495" s="11"/>
    </row>
    <row r="496" spans="1:14" ht="15" customHeight="1" x14ac:dyDescent="0.25">
      <c r="A496" s="13">
        <f t="shared" si="11"/>
        <v>661</v>
      </c>
      <c r="B496" s="173">
        <v>151.19999999999999</v>
      </c>
      <c r="C496" s="11"/>
      <c r="D496" s="11"/>
      <c r="E496" s="11"/>
      <c r="F496" s="11"/>
      <c r="G496" s="11"/>
      <c r="H496" s="11"/>
      <c r="I496" s="11"/>
      <c r="J496" s="11"/>
      <c r="K496" s="11"/>
      <c r="L496" s="11"/>
      <c r="M496" s="11"/>
      <c r="N496" s="11"/>
    </row>
    <row r="497" spans="1:14" ht="15" customHeight="1" x14ac:dyDescent="0.25">
      <c r="A497" s="13">
        <f t="shared" si="11"/>
        <v>662</v>
      </c>
      <c r="B497" s="173">
        <v>151.6</v>
      </c>
      <c r="C497" s="11"/>
      <c r="D497" s="11"/>
      <c r="E497" s="11"/>
      <c r="F497" s="11"/>
      <c r="G497" s="11"/>
      <c r="H497" s="11"/>
      <c r="I497" s="11"/>
      <c r="J497" s="11"/>
      <c r="K497" s="11"/>
      <c r="L497" s="11"/>
      <c r="M497" s="11"/>
      <c r="N497" s="11"/>
    </row>
    <row r="498" spans="1:14" ht="15" customHeight="1" x14ac:dyDescent="0.25">
      <c r="A498" s="13">
        <f t="shared" si="11"/>
        <v>663</v>
      </c>
      <c r="B498" s="173">
        <v>152</v>
      </c>
      <c r="C498" s="11"/>
      <c r="D498" s="11"/>
      <c r="E498" s="11"/>
      <c r="F498" s="11"/>
      <c r="G498" s="11"/>
      <c r="H498" s="11"/>
      <c r="I498" s="11"/>
      <c r="J498" s="11"/>
      <c r="K498" s="11"/>
      <c r="L498" s="11"/>
      <c r="M498" s="11"/>
      <c r="N498" s="11"/>
    </row>
    <row r="499" spans="1:14" ht="15" customHeight="1" x14ac:dyDescent="0.25">
      <c r="A499" s="13">
        <f t="shared" si="11"/>
        <v>664</v>
      </c>
      <c r="B499" s="173">
        <v>152.4</v>
      </c>
      <c r="C499" s="11"/>
      <c r="D499" s="11"/>
      <c r="E499" s="11"/>
      <c r="F499" s="11"/>
      <c r="G499" s="11"/>
      <c r="H499" s="11"/>
      <c r="I499" s="11"/>
      <c r="J499" s="11"/>
      <c r="K499" s="11"/>
      <c r="L499" s="11"/>
      <c r="M499" s="11"/>
      <c r="N499" s="11"/>
    </row>
    <row r="500" spans="1:14" ht="15" customHeight="1" x14ac:dyDescent="0.25">
      <c r="A500" s="13">
        <f t="shared" si="11"/>
        <v>665</v>
      </c>
      <c r="B500" s="173">
        <v>152.80000000000001</v>
      </c>
      <c r="C500" s="11"/>
      <c r="D500" s="11"/>
      <c r="E500" s="11"/>
      <c r="F500" s="11"/>
      <c r="G500" s="11"/>
      <c r="H500" s="11"/>
      <c r="I500" s="11"/>
      <c r="J500" s="11"/>
      <c r="K500" s="11"/>
      <c r="L500" s="11"/>
      <c r="M500" s="11"/>
      <c r="N500" s="11"/>
    </row>
    <row r="501" spans="1:14" ht="15" customHeight="1" x14ac:dyDescent="0.25">
      <c r="A501" s="13">
        <f t="shared" si="11"/>
        <v>666</v>
      </c>
      <c r="B501" s="173">
        <v>153.19999999999999</v>
      </c>
      <c r="C501" s="11"/>
      <c r="D501" s="11"/>
      <c r="E501" s="11"/>
      <c r="F501" s="11"/>
      <c r="G501" s="11"/>
      <c r="H501" s="11"/>
      <c r="I501" s="11"/>
      <c r="J501" s="11"/>
      <c r="K501" s="11"/>
      <c r="L501" s="11"/>
      <c r="M501" s="11"/>
      <c r="N501" s="11"/>
    </row>
    <row r="502" spans="1:14" ht="15" customHeight="1" x14ac:dyDescent="0.25">
      <c r="A502" s="13">
        <f t="shared" si="11"/>
        <v>667</v>
      </c>
      <c r="B502" s="173">
        <v>153.6</v>
      </c>
      <c r="C502" s="11"/>
      <c r="D502" s="11"/>
      <c r="E502" s="11"/>
      <c r="F502" s="11"/>
      <c r="G502" s="11"/>
      <c r="H502" s="11"/>
      <c r="I502" s="11"/>
      <c r="J502" s="11"/>
      <c r="K502" s="11"/>
      <c r="L502" s="11"/>
      <c r="M502" s="11"/>
      <c r="N502" s="11"/>
    </row>
    <row r="503" spans="1:14" ht="15" customHeight="1" x14ac:dyDescent="0.25">
      <c r="A503" s="13">
        <f t="shared" ref="A503:A556" si="12">A502+1</f>
        <v>668</v>
      </c>
      <c r="B503" s="173">
        <v>154</v>
      </c>
      <c r="C503" s="11"/>
      <c r="D503" s="11"/>
      <c r="E503" s="11"/>
      <c r="F503" s="11"/>
      <c r="G503" s="11"/>
      <c r="H503" s="11"/>
      <c r="I503" s="11"/>
      <c r="J503" s="11"/>
      <c r="K503" s="11"/>
      <c r="L503" s="11"/>
      <c r="M503" s="11"/>
      <c r="N503" s="11"/>
    </row>
    <row r="504" spans="1:14" ht="15" customHeight="1" x14ac:dyDescent="0.25">
      <c r="A504" s="13">
        <f t="shared" si="12"/>
        <v>669</v>
      </c>
      <c r="B504" s="173">
        <v>154.4</v>
      </c>
      <c r="C504" s="11"/>
      <c r="D504" s="11"/>
      <c r="E504" s="11"/>
      <c r="F504" s="11"/>
      <c r="G504" s="11"/>
      <c r="H504" s="11"/>
      <c r="I504" s="11"/>
      <c r="J504" s="11"/>
      <c r="K504" s="11"/>
      <c r="L504" s="11"/>
      <c r="M504" s="11"/>
      <c r="N504" s="11"/>
    </row>
    <row r="505" spans="1:14" ht="15" customHeight="1" x14ac:dyDescent="0.25">
      <c r="A505" s="13">
        <f t="shared" si="12"/>
        <v>670</v>
      </c>
      <c r="B505" s="173">
        <v>154.80000000000001</v>
      </c>
      <c r="C505" s="11"/>
      <c r="D505" s="11"/>
      <c r="E505" s="11"/>
      <c r="F505" s="11"/>
      <c r="G505" s="11"/>
      <c r="H505" s="11"/>
      <c r="I505" s="11"/>
      <c r="J505" s="11"/>
      <c r="K505" s="11"/>
      <c r="L505" s="11"/>
      <c r="M505" s="11"/>
      <c r="N505" s="11"/>
    </row>
    <row r="506" spans="1:14" ht="15" customHeight="1" x14ac:dyDescent="0.25">
      <c r="A506" s="13">
        <f t="shared" si="12"/>
        <v>671</v>
      </c>
      <c r="B506" s="173">
        <v>155.19999999999999</v>
      </c>
      <c r="C506" s="11"/>
      <c r="D506" s="11"/>
      <c r="E506" s="11"/>
      <c r="F506" s="11"/>
      <c r="G506" s="11"/>
      <c r="H506" s="11"/>
      <c r="I506" s="11"/>
      <c r="J506" s="11"/>
      <c r="K506" s="11"/>
      <c r="L506" s="11"/>
      <c r="M506" s="11"/>
      <c r="N506" s="11"/>
    </row>
    <row r="507" spans="1:14" ht="15" customHeight="1" x14ac:dyDescent="0.25">
      <c r="A507" s="13">
        <f t="shared" si="12"/>
        <v>672</v>
      </c>
      <c r="B507" s="173">
        <v>155.6</v>
      </c>
      <c r="C507" s="11"/>
      <c r="D507" s="11"/>
      <c r="E507" s="11"/>
      <c r="F507" s="11"/>
      <c r="G507" s="11"/>
      <c r="H507" s="11"/>
      <c r="I507" s="11"/>
      <c r="J507" s="11"/>
      <c r="K507" s="11"/>
      <c r="L507" s="11"/>
      <c r="M507" s="11"/>
      <c r="N507" s="11"/>
    </row>
    <row r="508" spans="1:14" ht="15" customHeight="1" x14ac:dyDescent="0.25">
      <c r="A508" s="13">
        <f t="shared" si="12"/>
        <v>673</v>
      </c>
      <c r="B508" s="173">
        <v>156</v>
      </c>
      <c r="C508" s="11"/>
      <c r="D508" s="11"/>
      <c r="E508" s="11"/>
      <c r="F508" s="11"/>
      <c r="G508" s="11"/>
      <c r="H508" s="11"/>
      <c r="I508" s="11"/>
      <c r="J508" s="11"/>
      <c r="K508" s="11"/>
      <c r="L508" s="11"/>
      <c r="M508" s="11"/>
      <c r="N508" s="11"/>
    </row>
    <row r="509" spans="1:14" ht="15" customHeight="1" x14ac:dyDescent="0.25">
      <c r="A509" s="13">
        <f t="shared" si="12"/>
        <v>674</v>
      </c>
      <c r="B509" s="173">
        <v>156.4</v>
      </c>
      <c r="C509" s="11"/>
      <c r="D509" s="11"/>
      <c r="E509" s="11"/>
      <c r="F509" s="11"/>
      <c r="G509" s="11"/>
      <c r="H509" s="11"/>
      <c r="I509" s="11"/>
      <c r="J509" s="11"/>
      <c r="K509" s="11"/>
      <c r="L509" s="11"/>
      <c r="M509" s="11"/>
      <c r="N509" s="11"/>
    </row>
    <row r="510" spans="1:14" ht="15" customHeight="1" x14ac:dyDescent="0.25">
      <c r="A510" s="13">
        <f t="shared" si="12"/>
        <v>675</v>
      </c>
      <c r="B510" s="173">
        <v>156.80000000000001</v>
      </c>
      <c r="C510" s="11"/>
      <c r="D510" s="11"/>
      <c r="E510" s="11"/>
      <c r="F510" s="11"/>
      <c r="G510" s="11"/>
      <c r="H510" s="11"/>
      <c r="I510" s="11"/>
      <c r="J510" s="11"/>
      <c r="K510" s="11"/>
      <c r="L510" s="11"/>
      <c r="M510" s="11"/>
      <c r="N510" s="11"/>
    </row>
    <row r="511" spans="1:14" ht="15" customHeight="1" x14ac:dyDescent="0.25">
      <c r="A511" s="13">
        <f t="shared" si="12"/>
        <v>676</v>
      </c>
      <c r="B511" s="173">
        <v>157.19999999999999</v>
      </c>
      <c r="C511" s="11"/>
      <c r="D511" s="11"/>
      <c r="E511" s="11"/>
      <c r="F511" s="11"/>
      <c r="G511" s="11"/>
      <c r="H511" s="11"/>
      <c r="I511" s="11"/>
      <c r="J511" s="11"/>
      <c r="K511" s="11"/>
      <c r="L511" s="11"/>
      <c r="M511" s="11"/>
      <c r="N511" s="11"/>
    </row>
    <row r="512" spans="1:14" ht="15" customHeight="1" x14ac:dyDescent="0.25">
      <c r="A512" s="13">
        <f t="shared" si="12"/>
        <v>677</v>
      </c>
      <c r="B512" s="173">
        <v>157.6</v>
      </c>
      <c r="C512" s="11"/>
      <c r="D512" s="11"/>
      <c r="E512" s="11"/>
      <c r="F512" s="11"/>
      <c r="G512" s="11"/>
      <c r="H512" s="11"/>
      <c r="I512" s="11"/>
      <c r="J512" s="11"/>
      <c r="K512" s="11"/>
      <c r="L512" s="11"/>
      <c r="M512" s="11"/>
      <c r="N512" s="11"/>
    </row>
    <row r="513" spans="1:14" ht="15" customHeight="1" x14ac:dyDescent="0.25">
      <c r="A513" s="13">
        <f t="shared" si="12"/>
        <v>678</v>
      </c>
      <c r="B513" s="173">
        <v>158</v>
      </c>
      <c r="C513" s="11"/>
      <c r="D513" s="11"/>
      <c r="E513" s="11"/>
      <c r="F513" s="11"/>
      <c r="G513" s="11"/>
      <c r="H513" s="11"/>
      <c r="I513" s="11"/>
      <c r="J513" s="11"/>
      <c r="K513" s="11"/>
      <c r="L513" s="11"/>
      <c r="M513" s="11"/>
      <c r="N513" s="11"/>
    </row>
    <row r="514" spans="1:14" ht="15" customHeight="1" x14ac:dyDescent="0.25">
      <c r="A514" s="13">
        <f t="shared" si="12"/>
        <v>679</v>
      </c>
      <c r="B514" s="173">
        <v>158.4</v>
      </c>
      <c r="C514" s="11"/>
      <c r="D514" s="11"/>
      <c r="E514" s="11"/>
      <c r="F514" s="11"/>
      <c r="G514" s="11"/>
      <c r="H514" s="11"/>
      <c r="I514" s="11"/>
      <c r="J514" s="11"/>
      <c r="K514" s="11"/>
      <c r="L514" s="11"/>
      <c r="M514" s="11"/>
      <c r="N514" s="11"/>
    </row>
    <row r="515" spans="1:14" ht="15" customHeight="1" x14ac:dyDescent="0.25">
      <c r="A515" s="13">
        <f t="shared" si="12"/>
        <v>680</v>
      </c>
      <c r="B515" s="173">
        <v>158.80000000000001</v>
      </c>
      <c r="C515" s="11"/>
      <c r="D515" s="11"/>
      <c r="E515" s="11"/>
      <c r="F515" s="11"/>
      <c r="G515" s="11"/>
      <c r="H515" s="11"/>
      <c r="I515" s="11"/>
      <c r="J515" s="11"/>
      <c r="K515" s="11"/>
      <c r="L515" s="11"/>
      <c r="M515" s="11"/>
      <c r="N515" s="11"/>
    </row>
    <row r="516" spans="1:14" ht="15" customHeight="1" x14ac:dyDescent="0.25">
      <c r="A516" s="13">
        <f t="shared" si="12"/>
        <v>681</v>
      </c>
      <c r="B516" s="173">
        <v>159.19999999999999</v>
      </c>
      <c r="C516" s="11"/>
      <c r="D516" s="11"/>
      <c r="E516" s="11"/>
      <c r="F516" s="11"/>
      <c r="G516" s="11"/>
      <c r="H516" s="11"/>
      <c r="I516" s="11"/>
      <c r="J516" s="11"/>
      <c r="K516" s="11"/>
      <c r="L516" s="11"/>
      <c r="M516" s="11"/>
      <c r="N516" s="11"/>
    </row>
    <row r="517" spans="1:14" ht="15" customHeight="1" x14ac:dyDescent="0.25">
      <c r="A517" s="13">
        <f t="shared" si="12"/>
        <v>682</v>
      </c>
      <c r="B517" s="173">
        <v>159.6</v>
      </c>
      <c r="C517" s="11"/>
      <c r="D517" s="11"/>
      <c r="E517" s="11"/>
      <c r="F517" s="11"/>
      <c r="G517" s="11"/>
      <c r="H517" s="11"/>
      <c r="I517" s="11"/>
      <c r="J517" s="11"/>
      <c r="K517" s="11"/>
      <c r="L517" s="11"/>
      <c r="M517" s="11"/>
      <c r="N517" s="11"/>
    </row>
    <row r="518" spans="1:14" ht="15" customHeight="1" x14ac:dyDescent="0.25">
      <c r="A518" s="13">
        <f t="shared" si="12"/>
        <v>683</v>
      </c>
      <c r="B518" s="173">
        <v>160</v>
      </c>
      <c r="C518" s="11"/>
      <c r="D518" s="11"/>
      <c r="E518" s="11"/>
      <c r="F518" s="11"/>
      <c r="G518" s="11"/>
      <c r="H518" s="11"/>
      <c r="I518" s="11"/>
      <c r="J518" s="11"/>
      <c r="K518" s="11"/>
      <c r="L518" s="11"/>
      <c r="M518" s="11"/>
      <c r="N518" s="11"/>
    </row>
    <row r="519" spans="1:14" ht="15" customHeight="1" x14ac:dyDescent="0.25">
      <c r="A519" s="13">
        <f t="shared" si="12"/>
        <v>684</v>
      </c>
      <c r="B519" s="173">
        <v>160.4</v>
      </c>
      <c r="C519" s="11"/>
      <c r="D519" s="11"/>
      <c r="E519" s="11"/>
      <c r="F519" s="11"/>
      <c r="G519" s="11"/>
      <c r="H519" s="11"/>
      <c r="I519" s="11"/>
      <c r="J519" s="11"/>
      <c r="K519" s="11"/>
      <c r="L519" s="11"/>
      <c r="M519" s="11"/>
      <c r="N519" s="11"/>
    </row>
    <row r="520" spans="1:14" ht="15" customHeight="1" x14ac:dyDescent="0.25">
      <c r="A520" s="13">
        <f t="shared" si="12"/>
        <v>685</v>
      </c>
      <c r="B520" s="173">
        <v>160.80000000000001</v>
      </c>
      <c r="C520" s="11"/>
      <c r="D520" s="11"/>
      <c r="E520" s="11"/>
      <c r="F520" s="11"/>
      <c r="G520" s="11"/>
      <c r="H520" s="11"/>
      <c r="I520" s="11"/>
      <c r="J520" s="11"/>
      <c r="K520" s="11"/>
      <c r="L520" s="11"/>
      <c r="M520" s="11"/>
      <c r="N520" s="11"/>
    </row>
    <row r="521" spans="1:14" ht="15" customHeight="1" x14ac:dyDescent="0.25">
      <c r="A521" s="13">
        <f t="shared" si="12"/>
        <v>686</v>
      </c>
      <c r="B521" s="173">
        <v>161.19999999999999</v>
      </c>
      <c r="C521" s="11"/>
      <c r="D521" s="11"/>
      <c r="E521" s="11"/>
      <c r="F521" s="11"/>
      <c r="G521" s="11"/>
      <c r="H521" s="11"/>
      <c r="I521" s="11"/>
      <c r="J521" s="11"/>
      <c r="K521" s="11"/>
      <c r="L521" s="11"/>
      <c r="M521" s="11"/>
      <c r="N521" s="11"/>
    </row>
    <row r="522" spans="1:14" ht="15" customHeight="1" x14ac:dyDescent="0.25">
      <c r="A522" s="13">
        <f t="shared" si="12"/>
        <v>687</v>
      </c>
      <c r="B522" s="173">
        <v>161.6</v>
      </c>
      <c r="C522" s="11"/>
      <c r="D522" s="11"/>
      <c r="E522" s="11"/>
      <c r="F522" s="11"/>
      <c r="G522" s="11"/>
      <c r="H522" s="11"/>
      <c r="I522" s="11"/>
      <c r="J522" s="11"/>
      <c r="K522" s="11"/>
      <c r="L522" s="11"/>
      <c r="M522" s="11"/>
      <c r="N522" s="11"/>
    </row>
    <row r="523" spans="1:14" ht="15" customHeight="1" x14ac:dyDescent="0.25">
      <c r="A523" s="13">
        <f t="shared" si="12"/>
        <v>688</v>
      </c>
      <c r="B523" s="173">
        <v>162</v>
      </c>
      <c r="C523" s="11"/>
      <c r="D523" s="11"/>
      <c r="E523" s="11"/>
      <c r="F523" s="11"/>
      <c r="G523" s="11"/>
      <c r="H523" s="11"/>
      <c r="I523" s="11"/>
      <c r="J523" s="11"/>
      <c r="K523" s="11"/>
      <c r="L523" s="11"/>
      <c r="M523" s="11"/>
      <c r="N523" s="11"/>
    </row>
    <row r="524" spans="1:14" ht="15" customHeight="1" x14ac:dyDescent="0.25">
      <c r="A524" s="13">
        <f t="shared" si="12"/>
        <v>689</v>
      </c>
      <c r="B524" s="173">
        <v>162.4</v>
      </c>
      <c r="C524" s="11"/>
      <c r="D524" s="11"/>
      <c r="E524" s="11"/>
      <c r="F524" s="11"/>
      <c r="G524" s="11"/>
      <c r="H524" s="11"/>
      <c r="I524" s="11"/>
      <c r="J524" s="11"/>
      <c r="K524" s="11"/>
      <c r="L524" s="11"/>
      <c r="M524" s="11"/>
      <c r="N524" s="11"/>
    </row>
    <row r="525" spans="1:14" ht="15" customHeight="1" x14ac:dyDescent="0.25">
      <c r="A525" s="13">
        <f t="shared" si="12"/>
        <v>690</v>
      </c>
      <c r="B525" s="173">
        <v>162.80000000000001</v>
      </c>
      <c r="C525" s="11"/>
      <c r="D525" s="11"/>
      <c r="E525" s="11"/>
      <c r="F525" s="11"/>
      <c r="G525" s="11"/>
      <c r="H525" s="11"/>
      <c r="I525" s="11"/>
      <c r="J525" s="11"/>
      <c r="K525" s="11"/>
      <c r="L525" s="11"/>
      <c r="M525" s="11"/>
      <c r="N525" s="11"/>
    </row>
    <row r="526" spans="1:14" ht="15" customHeight="1" x14ac:dyDescent="0.25">
      <c r="A526" s="13">
        <f t="shared" si="12"/>
        <v>691</v>
      </c>
      <c r="B526" s="173">
        <v>163.19999999999999</v>
      </c>
      <c r="C526" s="11"/>
      <c r="D526" s="11"/>
      <c r="E526" s="11"/>
      <c r="F526" s="11"/>
      <c r="G526" s="11"/>
      <c r="H526" s="11"/>
      <c r="I526" s="11"/>
      <c r="J526" s="11"/>
      <c r="K526" s="11"/>
      <c r="L526" s="11"/>
      <c r="M526" s="11"/>
      <c r="N526" s="11"/>
    </row>
    <row r="527" spans="1:14" ht="15" customHeight="1" x14ac:dyDescent="0.25">
      <c r="A527" s="13">
        <f t="shared" si="12"/>
        <v>692</v>
      </c>
      <c r="B527" s="173">
        <v>163.6</v>
      </c>
      <c r="C527" s="11"/>
      <c r="D527" s="11"/>
      <c r="E527" s="11"/>
      <c r="F527" s="11"/>
      <c r="G527" s="11"/>
      <c r="H527" s="11"/>
      <c r="I527" s="11"/>
      <c r="J527" s="11"/>
      <c r="K527" s="11"/>
      <c r="L527" s="11"/>
      <c r="M527" s="11"/>
      <c r="N527" s="11"/>
    </row>
    <row r="528" spans="1:14" ht="15" customHeight="1" x14ac:dyDescent="0.25">
      <c r="A528" s="13">
        <f t="shared" si="12"/>
        <v>693</v>
      </c>
      <c r="B528" s="173">
        <v>164</v>
      </c>
      <c r="C528" s="11"/>
      <c r="D528" s="11"/>
      <c r="E528" s="11"/>
      <c r="F528" s="11"/>
      <c r="G528" s="11"/>
      <c r="H528" s="11"/>
      <c r="I528" s="11"/>
      <c r="J528" s="11"/>
      <c r="K528" s="11"/>
      <c r="L528" s="11"/>
      <c r="M528" s="11"/>
      <c r="N528" s="11"/>
    </row>
    <row r="529" spans="1:14" ht="15" customHeight="1" x14ac:dyDescent="0.25">
      <c r="A529" s="13">
        <f t="shared" si="12"/>
        <v>694</v>
      </c>
      <c r="B529" s="173">
        <v>164.4</v>
      </c>
      <c r="C529" s="11"/>
      <c r="D529" s="11"/>
      <c r="E529" s="11"/>
      <c r="F529" s="11"/>
      <c r="G529" s="11"/>
      <c r="H529" s="11"/>
      <c r="I529" s="11"/>
      <c r="J529" s="11"/>
      <c r="K529" s="11"/>
      <c r="L529" s="11"/>
      <c r="M529" s="11"/>
      <c r="N529" s="11"/>
    </row>
    <row r="530" spans="1:14" ht="15" customHeight="1" x14ac:dyDescent="0.25">
      <c r="A530" s="13">
        <f t="shared" si="12"/>
        <v>695</v>
      </c>
      <c r="B530" s="173">
        <v>164.8</v>
      </c>
      <c r="C530" s="11"/>
      <c r="D530" s="11"/>
      <c r="E530" s="11"/>
      <c r="F530" s="11"/>
      <c r="G530" s="11"/>
      <c r="H530" s="11"/>
      <c r="I530" s="11"/>
      <c r="J530" s="11"/>
      <c r="K530" s="11"/>
      <c r="L530" s="11"/>
      <c r="M530" s="11"/>
      <c r="N530" s="11"/>
    </row>
    <row r="531" spans="1:14" ht="15" customHeight="1" x14ac:dyDescent="0.25">
      <c r="A531" s="13">
        <f t="shared" si="12"/>
        <v>696</v>
      </c>
      <c r="B531" s="173">
        <v>165.2</v>
      </c>
      <c r="C531" s="11"/>
      <c r="D531" s="11"/>
      <c r="E531" s="11"/>
      <c r="F531" s="11"/>
      <c r="G531" s="11"/>
      <c r="H531" s="11"/>
      <c r="I531" s="11"/>
      <c r="J531" s="11"/>
      <c r="K531" s="11"/>
      <c r="L531" s="11"/>
      <c r="M531" s="11"/>
      <c r="N531" s="11"/>
    </row>
    <row r="532" spans="1:14" ht="15" customHeight="1" x14ac:dyDescent="0.25">
      <c r="A532" s="13">
        <f t="shared" si="12"/>
        <v>697</v>
      </c>
      <c r="B532" s="173">
        <v>165.6</v>
      </c>
      <c r="C532" s="11"/>
      <c r="D532" s="11"/>
      <c r="E532" s="11"/>
      <c r="F532" s="11"/>
      <c r="G532" s="11"/>
      <c r="H532" s="11"/>
      <c r="I532" s="11"/>
      <c r="J532" s="11"/>
      <c r="K532" s="11"/>
      <c r="L532" s="11"/>
      <c r="M532" s="11"/>
      <c r="N532" s="11"/>
    </row>
    <row r="533" spans="1:14" ht="15" customHeight="1" x14ac:dyDescent="0.25">
      <c r="A533" s="13">
        <f t="shared" si="12"/>
        <v>698</v>
      </c>
      <c r="B533" s="173">
        <v>166</v>
      </c>
      <c r="C533" s="11"/>
      <c r="D533" s="11"/>
      <c r="E533" s="11"/>
      <c r="F533" s="11"/>
      <c r="G533" s="11"/>
      <c r="H533" s="11"/>
      <c r="I533" s="11"/>
      <c r="J533" s="11"/>
      <c r="K533" s="11"/>
      <c r="L533" s="11"/>
      <c r="M533" s="11"/>
      <c r="N533" s="11"/>
    </row>
    <row r="534" spans="1:14" ht="15" customHeight="1" x14ac:dyDescent="0.25">
      <c r="A534" s="13">
        <f t="shared" si="12"/>
        <v>699</v>
      </c>
      <c r="B534" s="173">
        <v>166.4</v>
      </c>
      <c r="C534" s="11"/>
      <c r="D534" s="11"/>
      <c r="E534" s="11"/>
      <c r="F534" s="11"/>
      <c r="G534" s="11"/>
      <c r="H534" s="11"/>
      <c r="I534" s="11"/>
      <c r="J534" s="11"/>
      <c r="K534" s="11"/>
      <c r="L534" s="11"/>
      <c r="M534" s="11"/>
      <c r="N534" s="11"/>
    </row>
    <row r="535" spans="1:14" ht="15" customHeight="1" x14ac:dyDescent="0.25">
      <c r="A535" s="13">
        <f t="shared" si="12"/>
        <v>700</v>
      </c>
      <c r="B535" s="173">
        <v>166.8</v>
      </c>
      <c r="C535" s="11"/>
      <c r="D535" s="11"/>
      <c r="E535" s="11"/>
      <c r="F535" s="11"/>
      <c r="G535" s="11"/>
      <c r="H535" s="11"/>
      <c r="I535" s="11"/>
      <c r="J535" s="11"/>
      <c r="K535" s="11"/>
      <c r="L535" s="11"/>
      <c r="M535" s="11"/>
      <c r="N535" s="11"/>
    </row>
    <row r="536" spans="1:14" ht="15" customHeight="1" x14ac:dyDescent="0.25">
      <c r="A536" s="13">
        <f t="shared" si="12"/>
        <v>701</v>
      </c>
      <c r="B536" s="173">
        <v>167.2</v>
      </c>
      <c r="C536" s="11"/>
      <c r="D536" s="11"/>
      <c r="E536" s="11"/>
      <c r="F536" s="11"/>
      <c r="G536" s="11"/>
      <c r="H536" s="11"/>
      <c r="I536" s="11"/>
      <c r="J536" s="11"/>
      <c r="K536" s="11"/>
      <c r="L536" s="11"/>
      <c r="M536" s="11"/>
      <c r="N536" s="11"/>
    </row>
    <row r="537" spans="1:14" ht="15" customHeight="1" x14ac:dyDescent="0.25">
      <c r="A537" s="13">
        <f t="shared" si="12"/>
        <v>702</v>
      </c>
      <c r="B537" s="173">
        <v>167.6</v>
      </c>
      <c r="C537" s="11"/>
      <c r="D537" s="11"/>
      <c r="E537" s="11"/>
      <c r="F537" s="11"/>
      <c r="G537" s="11"/>
      <c r="H537" s="11"/>
      <c r="I537" s="11"/>
      <c r="J537" s="11"/>
      <c r="K537" s="11"/>
      <c r="L537" s="11"/>
      <c r="M537" s="11"/>
      <c r="N537" s="11"/>
    </row>
    <row r="538" spans="1:14" ht="15" customHeight="1" x14ac:dyDescent="0.25">
      <c r="A538" s="13">
        <f t="shared" si="12"/>
        <v>703</v>
      </c>
      <c r="B538" s="173">
        <v>168</v>
      </c>
      <c r="C538" s="11"/>
      <c r="D538" s="11"/>
      <c r="E538" s="11"/>
      <c r="F538" s="11"/>
      <c r="G538" s="11"/>
      <c r="H538" s="11"/>
      <c r="I538" s="11"/>
      <c r="J538" s="11"/>
      <c r="K538" s="11"/>
      <c r="L538" s="11"/>
      <c r="M538" s="11"/>
      <c r="N538" s="11"/>
    </row>
    <row r="539" spans="1:14" ht="15" customHeight="1" x14ac:dyDescent="0.25">
      <c r="A539" s="13">
        <f t="shared" si="12"/>
        <v>704</v>
      </c>
      <c r="B539" s="173">
        <v>168.4</v>
      </c>
      <c r="C539" s="11"/>
      <c r="D539" s="11"/>
      <c r="E539" s="11"/>
      <c r="F539" s="11"/>
      <c r="G539" s="11"/>
      <c r="H539" s="11"/>
      <c r="I539" s="11"/>
      <c r="J539" s="11"/>
      <c r="K539" s="11"/>
      <c r="L539" s="11"/>
      <c r="M539" s="11"/>
      <c r="N539" s="11"/>
    </row>
    <row r="540" spans="1:14" ht="15" customHeight="1" x14ac:dyDescent="0.25">
      <c r="A540" s="13">
        <f t="shared" si="12"/>
        <v>705</v>
      </c>
      <c r="B540" s="173">
        <v>168.8</v>
      </c>
      <c r="C540" s="11"/>
      <c r="D540" s="11"/>
      <c r="E540" s="11"/>
      <c r="F540" s="11"/>
      <c r="G540" s="11"/>
      <c r="H540" s="11"/>
      <c r="I540" s="11"/>
      <c r="J540" s="11"/>
      <c r="K540" s="11"/>
      <c r="L540" s="11"/>
      <c r="M540" s="11"/>
      <c r="N540" s="11"/>
    </row>
    <row r="541" spans="1:14" ht="15" customHeight="1" x14ac:dyDescent="0.25">
      <c r="A541" s="13">
        <f t="shared" si="12"/>
        <v>706</v>
      </c>
      <c r="B541" s="173">
        <v>169.2</v>
      </c>
      <c r="C541" s="11"/>
      <c r="D541" s="11"/>
      <c r="E541" s="11"/>
      <c r="F541" s="11"/>
      <c r="G541" s="11"/>
      <c r="H541" s="11"/>
      <c r="I541" s="11"/>
      <c r="J541" s="11"/>
      <c r="K541" s="11"/>
      <c r="L541" s="11"/>
      <c r="M541" s="11"/>
      <c r="N541" s="11"/>
    </row>
    <row r="542" spans="1:14" ht="15" customHeight="1" x14ac:dyDescent="0.25">
      <c r="A542" s="13">
        <f t="shared" si="12"/>
        <v>707</v>
      </c>
      <c r="B542" s="173">
        <v>169.6</v>
      </c>
      <c r="C542" s="11"/>
      <c r="D542" s="11"/>
      <c r="E542" s="11"/>
      <c r="F542" s="11"/>
      <c r="G542" s="11"/>
      <c r="H542" s="11"/>
      <c r="I542" s="11"/>
      <c r="J542" s="11"/>
      <c r="K542" s="11"/>
      <c r="L542" s="11"/>
      <c r="M542" s="11"/>
      <c r="N542" s="11"/>
    </row>
    <row r="543" spans="1:14" ht="15" customHeight="1" x14ac:dyDescent="0.25">
      <c r="A543" s="13">
        <f t="shared" si="12"/>
        <v>708</v>
      </c>
      <c r="B543" s="173">
        <v>170</v>
      </c>
      <c r="C543" s="11"/>
      <c r="D543" s="11"/>
      <c r="E543" s="11"/>
      <c r="F543" s="11"/>
      <c r="G543" s="11"/>
      <c r="H543" s="11"/>
      <c r="I543" s="11"/>
      <c r="J543" s="11"/>
      <c r="K543" s="11"/>
      <c r="L543" s="11"/>
      <c r="M543" s="11"/>
      <c r="N543" s="11"/>
    </row>
    <row r="544" spans="1:14" ht="15" customHeight="1" x14ac:dyDescent="0.25">
      <c r="A544" s="13">
        <f t="shared" si="12"/>
        <v>709</v>
      </c>
      <c r="B544" s="173">
        <v>170.4</v>
      </c>
      <c r="C544" s="11"/>
      <c r="D544" s="11"/>
      <c r="E544" s="11"/>
      <c r="F544" s="11"/>
      <c r="G544" s="11"/>
      <c r="H544" s="11"/>
      <c r="I544" s="11"/>
      <c r="J544" s="11"/>
      <c r="K544" s="11"/>
      <c r="L544" s="11"/>
      <c r="M544" s="11"/>
      <c r="N544" s="11"/>
    </row>
    <row r="545" spans="1:14" ht="15" customHeight="1" x14ac:dyDescent="0.25">
      <c r="A545" s="13">
        <f t="shared" si="12"/>
        <v>710</v>
      </c>
      <c r="B545" s="173">
        <v>170.8</v>
      </c>
      <c r="C545" s="11"/>
      <c r="D545" s="11"/>
      <c r="E545" s="11"/>
      <c r="F545" s="11"/>
      <c r="G545" s="11"/>
      <c r="H545" s="11"/>
      <c r="I545" s="11"/>
      <c r="J545" s="11"/>
      <c r="K545" s="11"/>
      <c r="L545" s="11"/>
      <c r="M545" s="11"/>
      <c r="N545" s="11"/>
    </row>
    <row r="546" spans="1:14" ht="15" customHeight="1" x14ac:dyDescent="0.25">
      <c r="A546" s="13">
        <f t="shared" si="12"/>
        <v>711</v>
      </c>
      <c r="B546" s="173">
        <v>171.2</v>
      </c>
      <c r="C546" s="11"/>
      <c r="D546" s="11"/>
      <c r="E546" s="11"/>
      <c r="F546" s="11"/>
      <c r="G546" s="11"/>
      <c r="H546" s="11"/>
      <c r="I546" s="11"/>
      <c r="J546" s="11"/>
      <c r="K546" s="11"/>
      <c r="L546" s="11"/>
      <c r="M546" s="11"/>
      <c r="N546" s="11"/>
    </row>
    <row r="547" spans="1:14" ht="15" customHeight="1" x14ac:dyDescent="0.25">
      <c r="A547" s="13">
        <f t="shared" si="12"/>
        <v>712</v>
      </c>
      <c r="B547" s="173">
        <v>171.6</v>
      </c>
      <c r="C547" s="11"/>
      <c r="D547" s="11"/>
      <c r="E547" s="11"/>
      <c r="F547" s="11"/>
      <c r="G547" s="11"/>
      <c r="H547" s="11"/>
      <c r="I547" s="11"/>
      <c r="J547" s="11"/>
      <c r="K547" s="11"/>
      <c r="L547" s="11"/>
      <c r="M547" s="11"/>
      <c r="N547" s="11"/>
    </row>
    <row r="548" spans="1:14" ht="15" customHeight="1" x14ac:dyDescent="0.25">
      <c r="A548" s="13">
        <f t="shared" si="12"/>
        <v>713</v>
      </c>
      <c r="B548" s="173">
        <v>172</v>
      </c>
      <c r="C548" s="11"/>
      <c r="D548" s="11"/>
      <c r="E548" s="11"/>
      <c r="F548" s="11"/>
      <c r="G548" s="11"/>
      <c r="H548" s="11"/>
      <c r="I548" s="11"/>
      <c r="J548" s="11"/>
      <c r="K548" s="11"/>
      <c r="L548" s="11"/>
      <c r="M548" s="11"/>
      <c r="N548" s="11"/>
    </row>
    <row r="549" spans="1:14" ht="15" customHeight="1" x14ac:dyDescent="0.25">
      <c r="A549" s="13">
        <f t="shared" si="12"/>
        <v>714</v>
      </c>
      <c r="B549" s="173">
        <v>172.4</v>
      </c>
      <c r="C549" s="11"/>
      <c r="D549" s="11"/>
      <c r="E549" s="11"/>
      <c r="F549" s="11"/>
      <c r="G549" s="11"/>
      <c r="H549" s="11"/>
      <c r="I549" s="11"/>
      <c r="J549" s="11"/>
      <c r="K549" s="11"/>
      <c r="L549" s="11"/>
      <c r="M549" s="11"/>
      <c r="N549" s="11"/>
    </row>
    <row r="550" spans="1:14" ht="15" customHeight="1" x14ac:dyDescent="0.25">
      <c r="A550" s="13">
        <f t="shared" si="12"/>
        <v>715</v>
      </c>
      <c r="B550" s="173">
        <v>172.8</v>
      </c>
      <c r="C550" s="11"/>
      <c r="D550" s="11"/>
      <c r="E550" s="11"/>
      <c r="F550" s="11"/>
      <c r="G550" s="11"/>
      <c r="H550" s="11"/>
      <c r="I550" s="11"/>
      <c r="J550" s="11"/>
      <c r="K550" s="11"/>
      <c r="L550" s="11"/>
      <c r="M550" s="11"/>
      <c r="N550" s="11"/>
    </row>
    <row r="551" spans="1:14" ht="15" customHeight="1" x14ac:dyDescent="0.25">
      <c r="A551" s="13">
        <f t="shared" si="12"/>
        <v>716</v>
      </c>
      <c r="B551" s="173">
        <v>173.2</v>
      </c>
      <c r="C551" s="11"/>
      <c r="D551" s="11"/>
      <c r="E551" s="11"/>
      <c r="F551" s="11"/>
      <c r="G551" s="11"/>
      <c r="H551" s="11"/>
      <c r="I551" s="11"/>
      <c r="J551" s="11"/>
      <c r="K551" s="11"/>
      <c r="L551" s="11"/>
      <c r="M551" s="11"/>
      <c r="N551" s="11"/>
    </row>
    <row r="552" spans="1:14" ht="15" customHeight="1" x14ac:dyDescent="0.25">
      <c r="A552" s="13">
        <f t="shared" si="12"/>
        <v>717</v>
      </c>
      <c r="B552" s="173">
        <v>173.6</v>
      </c>
      <c r="C552" s="11"/>
      <c r="D552" s="11"/>
      <c r="E552" s="11"/>
      <c r="F552" s="11"/>
      <c r="G552" s="11"/>
      <c r="H552" s="11"/>
      <c r="I552" s="11"/>
      <c r="J552" s="11"/>
      <c r="K552" s="11"/>
      <c r="L552" s="11"/>
      <c r="M552" s="11"/>
      <c r="N552" s="11"/>
    </row>
    <row r="553" spans="1:14" ht="15" customHeight="1" x14ac:dyDescent="0.25">
      <c r="A553" s="13">
        <f t="shared" si="12"/>
        <v>718</v>
      </c>
      <c r="B553" s="173">
        <v>174</v>
      </c>
      <c r="C553" s="11"/>
      <c r="D553" s="11"/>
      <c r="E553" s="11"/>
      <c r="F553" s="11"/>
      <c r="G553" s="11"/>
      <c r="H553" s="11"/>
      <c r="I553" s="11"/>
      <c r="J553" s="11"/>
      <c r="K553" s="11"/>
      <c r="L553" s="11"/>
      <c r="M553" s="11"/>
      <c r="N553" s="11"/>
    </row>
    <row r="554" spans="1:14" ht="15" customHeight="1" x14ac:dyDescent="0.25">
      <c r="A554" s="13">
        <f t="shared" si="12"/>
        <v>719</v>
      </c>
      <c r="B554" s="173">
        <v>174.4</v>
      </c>
      <c r="C554" s="11"/>
      <c r="D554" s="11"/>
      <c r="E554" s="11"/>
      <c r="F554" s="11"/>
      <c r="G554" s="11"/>
      <c r="H554" s="11"/>
      <c r="I554" s="11"/>
      <c r="J554" s="11"/>
      <c r="K554" s="11"/>
      <c r="L554" s="11"/>
      <c r="M554" s="11"/>
      <c r="N554" s="11"/>
    </row>
    <row r="555" spans="1:14" ht="15" customHeight="1" x14ac:dyDescent="0.25">
      <c r="A555" s="13">
        <f t="shared" si="12"/>
        <v>720</v>
      </c>
      <c r="B555" s="173">
        <v>174.8</v>
      </c>
      <c r="C555" s="11"/>
      <c r="D555" s="11"/>
      <c r="E555" s="11"/>
      <c r="F555" s="11"/>
      <c r="G555" s="11"/>
      <c r="H555" s="11"/>
      <c r="I555" s="11"/>
      <c r="J555" s="11"/>
      <c r="K555" s="11"/>
      <c r="L555" s="11"/>
      <c r="M555" s="11"/>
      <c r="N555" s="11"/>
    </row>
    <row r="556" spans="1:14" ht="15" customHeight="1" x14ac:dyDescent="0.25">
      <c r="A556" s="13">
        <f t="shared" si="12"/>
        <v>721</v>
      </c>
      <c r="B556" s="173">
        <v>175.2</v>
      </c>
      <c r="C556" s="11"/>
      <c r="D556" s="11"/>
      <c r="E556" s="11"/>
      <c r="F556" s="11"/>
      <c r="G556" s="11"/>
      <c r="H556" s="11"/>
      <c r="I556" s="11"/>
      <c r="J556" s="11"/>
      <c r="K556" s="11"/>
      <c r="L556" s="11"/>
      <c r="M556" s="11"/>
      <c r="N556" s="11"/>
    </row>
  </sheetData>
  <pageMargins left="0.7" right="0.7" top="0.75" bottom="0.75" header="0.3" footer="0.3"/>
  <pageSetup orientation="portrait"/>
  <headerFooter>
    <oddFooter>&amp;C&amp;"Helvetica Neue,Regular"&amp;12&amp;K000000&amp;P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6"/>
  <sheetViews>
    <sheetView showGridLines="0" workbookViewId="0"/>
  </sheetViews>
  <sheetFormatPr defaultColWidth="9.140625" defaultRowHeight="15" customHeight="1" x14ac:dyDescent="0.25"/>
  <cols>
    <col min="1" max="2" width="9.42578125" style="184" customWidth="1"/>
    <col min="3" max="3" width="2.7109375" style="184" customWidth="1"/>
    <col min="4" max="5" width="9.42578125" style="184" customWidth="1"/>
    <col min="6" max="6" width="2.7109375" style="184" customWidth="1"/>
    <col min="7" max="8" width="9.42578125" style="184" customWidth="1"/>
    <col min="9" max="9" width="2.7109375" style="184" customWidth="1"/>
    <col min="10" max="11" width="9.42578125" style="184" customWidth="1"/>
    <col min="12" max="256" width="9.140625" style="184" customWidth="1"/>
  </cols>
  <sheetData>
    <row r="1" spans="1:14" ht="21" customHeight="1" x14ac:dyDescent="0.3">
      <c r="A1" s="146" t="s">
        <v>614</v>
      </c>
      <c r="B1" s="11"/>
      <c r="C1" s="11"/>
      <c r="D1" s="11"/>
      <c r="E1" s="11"/>
      <c r="F1" s="151"/>
      <c r="G1" s="169" t="s">
        <v>615</v>
      </c>
      <c r="H1" s="170"/>
      <c r="I1" s="170"/>
      <c r="J1" s="171">
        <f>ROUNDDOWN('XCT (90)'!$G$1,0)</f>
        <v>5</v>
      </c>
      <c r="K1" s="172">
        <f>('XCT (90)'!$G$1-ROUNDDOWN('XCT (90)'!$G$1,0))*100</f>
        <v>37.000000000000014</v>
      </c>
      <c r="L1" s="156"/>
      <c r="M1" s="11"/>
      <c r="N1" s="11"/>
    </row>
    <row r="2" spans="1:14" ht="15" customHeight="1" x14ac:dyDescent="0.25">
      <c r="A2" s="11"/>
      <c r="B2" s="11"/>
      <c r="C2" s="11"/>
      <c r="D2" s="11"/>
      <c r="E2" s="11"/>
      <c r="F2" s="11"/>
      <c r="G2" s="158"/>
      <c r="H2" s="158"/>
      <c r="I2" s="158"/>
      <c r="J2" s="158"/>
      <c r="K2" s="158"/>
      <c r="L2" s="11"/>
      <c r="M2" s="11"/>
      <c r="N2" s="11"/>
    </row>
    <row r="3" spans="1:14" ht="15" customHeight="1" x14ac:dyDescent="0.25">
      <c r="A3" s="13">
        <f t="shared" ref="A3:A34" si="0">A4-1</f>
        <v>222</v>
      </c>
      <c r="B3" s="173">
        <f t="shared" ref="B3:B34" si="1">B4-0.4</f>
        <v>-39.999999999999929</v>
      </c>
      <c r="C3" s="11"/>
      <c r="D3" s="11"/>
      <c r="E3" s="11"/>
      <c r="F3" s="11"/>
      <c r="G3" s="11"/>
      <c r="H3" s="11"/>
      <c r="I3" s="11"/>
      <c r="J3" s="11"/>
      <c r="K3" s="11"/>
      <c r="L3" s="11"/>
      <c r="M3" s="11"/>
      <c r="N3" s="11"/>
    </row>
    <row r="4" spans="1:14" ht="15" customHeight="1" x14ac:dyDescent="0.25">
      <c r="A4" s="13">
        <f t="shared" si="0"/>
        <v>223</v>
      </c>
      <c r="B4" s="173">
        <f t="shared" si="1"/>
        <v>-39.59999999999993</v>
      </c>
      <c r="C4" s="11"/>
      <c r="D4" s="11"/>
      <c r="E4" s="11"/>
      <c r="F4" s="11"/>
      <c r="G4" s="11"/>
      <c r="H4" s="11"/>
      <c r="I4" s="11"/>
      <c r="J4" s="11"/>
      <c r="K4" s="11"/>
      <c r="L4" s="11"/>
      <c r="M4" s="11"/>
      <c r="N4" s="11"/>
    </row>
    <row r="5" spans="1:14" ht="15" customHeight="1" x14ac:dyDescent="0.25">
      <c r="A5" s="13">
        <f t="shared" si="0"/>
        <v>224</v>
      </c>
      <c r="B5" s="173">
        <f t="shared" si="1"/>
        <v>-39.199999999999932</v>
      </c>
      <c r="C5" s="11"/>
      <c r="D5" s="11"/>
      <c r="E5" s="11"/>
      <c r="F5" s="11"/>
      <c r="G5" s="11"/>
      <c r="H5" s="11"/>
      <c r="I5" s="11"/>
      <c r="J5" s="11"/>
      <c r="K5" s="11"/>
      <c r="L5" s="11"/>
      <c r="M5" s="11"/>
      <c r="N5" s="11"/>
    </row>
    <row r="6" spans="1:14" ht="15" customHeight="1" x14ac:dyDescent="0.25">
      <c r="A6" s="13">
        <f t="shared" si="0"/>
        <v>225</v>
      </c>
      <c r="B6" s="173">
        <f t="shared" si="1"/>
        <v>-38.799999999999933</v>
      </c>
      <c r="C6" s="11"/>
      <c r="D6" s="11"/>
      <c r="E6" s="11"/>
      <c r="F6" s="11"/>
      <c r="G6" s="11"/>
      <c r="H6" s="11"/>
      <c r="I6" s="11"/>
      <c r="J6" s="11"/>
      <c r="K6" s="11"/>
      <c r="L6" s="11"/>
      <c r="M6" s="11"/>
      <c r="N6" s="11"/>
    </row>
    <row r="7" spans="1:14" ht="15" customHeight="1" x14ac:dyDescent="0.25">
      <c r="A7" s="13">
        <f t="shared" si="0"/>
        <v>226</v>
      </c>
      <c r="B7" s="173">
        <f t="shared" si="1"/>
        <v>-38.399999999999935</v>
      </c>
      <c r="C7" s="11"/>
      <c r="D7" s="11"/>
      <c r="E7" s="11"/>
      <c r="F7" s="11"/>
      <c r="G7" s="11"/>
      <c r="H7" s="11"/>
      <c r="I7" s="11"/>
      <c r="J7" s="11"/>
      <c r="K7" s="11"/>
      <c r="L7" s="11"/>
      <c r="M7" s="11"/>
      <c r="N7" s="11"/>
    </row>
    <row r="8" spans="1:14" ht="15" customHeight="1" x14ac:dyDescent="0.25">
      <c r="A8" s="13">
        <f t="shared" si="0"/>
        <v>227</v>
      </c>
      <c r="B8" s="173">
        <f t="shared" si="1"/>
        <v>-37.999999999999936</v>
      </c>
      <c r="C8" s="11"/>
      <c r="D8" s="11"/>
      <c r="E8" s="11"/>
      <c r="F8" s="11"/>
      <c r="G8" s="11"/>
      <c r="H8" s="11"/>
      <c r="I8" s="11"/>
      <c r="J8" s="11"/>
      <c r="K8" s="11"/>
      <c r="L8" s="11"/>
      <c r="M8" s="11"/>
      <c r="N8" s="11"/>
    </row>
    <row r="9" spans="1:14" ht="15" customHeight="1" x14ac:dyDescent="0.25">
      <c r="A9" s="13">
        <f t="shared" si="0"/>
        <v>228</v>
      </c>
      <c r="B9" s="173">
        <f t="shared" si="1"/>
        <v>-37.599999999999937</v>
      </c>
      <c r="C9" s="11"/>
      <c r="D9" s="11"/>
      <c r="E9" s="11"/>
      <c r="F9" s="11"/>
      <c r="G9" s="11"/>
      <c r="H9" s="11"/>
      <c r="I9" s="11"/>
      <c r="J9" s="11"/>
      <c r="K9" s="11"/>
      <c r="L9" s="11"/>
      <c r="M9" s="11"/>
      <c r="N9" s="11"/>
    </row>
    <row r="10" spans="1:14" ht="15" customHeight="1" x14ac:dyDescent="0.25">
      <c r="A10" s="13">
        <f t="shared" si="0"/>
        <v>229</v>
      </c>
      <c r="B10" s="173">
        <f t="shared" si="1"/>
        <v>-37.199999999999939</v>
      </c>
      <c r="C10" s="11"/>
      <c r="D10" s="11"/>
      <c r="E10" s="11"/>
      <c r="F10" s="11"/>
      <c r="G10" s="11"/>
      <c r="H10" s="11"/>
      <c r="I10" s="11"/>
      <c r="J10" s="11"/>
      <c r="K10" s="11"/>
      <c r="L10" s="11"/>
      <c r="M10" s="11"/>
      <c r="N10" s="11"/>
    </row>
    <row r="11" spans="1:14" ht="15" customHeight="1" x14ac:dyDescent="0.25">
      <c r="A11" s="13">
        <f t="shared" si="0"/>
        <v>230</v>
      </c>
      <c r="B11" s="173">
        <f t="shared" si="1"/>
        <v>-36.79999999999994</v>
      </c>
      <c r="C11" s="11"/>
      <c r="D11" s="11"/>
      <c r="E11" s="11"/>
      <c r="F11" s="11"/>
      <c r="G11" s="11"/>
      <c r="H11" s="11"/>
      <c r="I11" s="11"/>
      <c r="J11" s="11"/>
      <c r="K11" s="11"/>
      <c r="L11" s="11"/>
      <c r="M11" s="11"/>
      <c r="N11" s="11"/>
    </row>
    <row r="12" spans="1:14" ht="15" customHeight="1" x14ac:dyDescent="0.25">
      <c r="A12" s="13">
        <f t="shared" si="0"/>
        <v>231</v>
      </c>
      <c r="B12" s="173">
        <f t="shared" si="1"/>
        <v>-36.399999999999942</v>
      </c>
      <c r="C12" s="11"/>
      <c r="D12" s="11"/>
      <c r="E12" s="11"/>
      <c r="F12" s="11"/>
      <c r="G12" s="11"/>
      <c r="H12" s="11"/>
      <c r="I12" s="11"/>
      <c r="J12" s="11"/>
      <c r="K12" s="11"/>
      <c r="L12" s="11"/>
      <c r="M12" s="11"/>
      <c r="N12" s="11"/>
    </row>
    <row r="13" spans="1:14" ht="15" customHeight="1" x14ac:dyDescent="0.25">
      <c r="A13" s="13">
        <f t="shared" si="0"/>
        <v>232</v>
      </c>
      <c r="B13" s="173">
        <f t="shared" si="1"/>
        <v>-35.999999999999943</v>
      </c>
      <c r="C13" s="11"/>
      <c r="D13" s="11"/>
      <c r="E13" s="11"/>
      <c r="F13" s="11"/>
      <c r="G13" s="11"/>
      <c r="H13" s="11"/>
      <c r="I13" s="11"/>
      <c r="J13" s="11"/>
      <c r="K13" s="11"/>
      <c r="L13" s="11"/>
      <c r="M13" s="11"/>
      <c r="N13" s="11"/>
    </row>
    <row r="14" spans="1:14" ht="15" customHeight="1" x14ac:dyDescent="0.25">
      <c r="A14" s="13">
        <f t="shared" si="0"/>
        <v>233</v>
      </c>
      <c r="B14" s="173">
        <f t="shared" si="1"/>
        <v>-35.599999999999945</v>
      </c>
      <c r="C14" s="11"/>
      <c r="D14" s="11"/>
      <c r="E14" s="11"/>
      <c r="F14" s="11"/>
      <c r="G14" s="11"/>
      <c r="H14" s="11"/>
      <c r="I14" s="11"/>
      <c r="J14" s="11"/>
      <c r="K14" s="11"/>
      <c r="L14" s="11"/>
      <c r="M14" s="11"/>
      <c r="N14" s="11"/>
    </row>
    <row r="15" spans="1:14" ht="15" customHeight="1" x14ac:dyDescent="0.25">
      <c r="A15" s="13">
        <f t="shared" si="0"/>
        <v>234</v>
      </c>
      <c r="B15" s="173">
        <f t="shared" si="1"/>
        <v>-35.199999999999946</v>
      </c>
      <c r="C15" s="11"/>
      <c r="D15" s="11"/>
      <c r="E15" s="11"/>
      <c r="F15" s="11"/>
      <c r="G15" s="11"/>
      <c r="H15" s="11"/>
      <c r="I15" s="11"/>
      <c r="J15" s="11"/>
      <c r="K15" s="11"/>
      <c r="L15" s="11"/>
      <c r="M15" s="11"/>
      <c r="N15" s="11"/>
    </row>
    <row r="16" spans="1:14" ht="15" customHeight="1" x14ac:dyDescent="0.25">
      <c r="A16" s="13">
        <f t="shared" si="0"/>
        <v>235</v>
      </c>
      <c r="B16" s="173">
        <f t="shared" si="1"/>
        <v>-34.799999999999947</v>
      </c>
      <c r="C16" s="11"/>
      <c r="D16" s="11"/>
      <c r="E16" s="11"/>
      <c r="F16" s="11"/>
      <c r="G16" s="11"/>
      <c r="H16" s="11"/>
      <c r="I16" s="11"/>
      <c r="J16" s="11"/>
      <c r="K16" s="11"/>
      <c r="L16" s="11"/>
      <c r="M16" s="11"/>
      <c r="N16" s="11"/>
    </row>
    <row r="17" spans="1:14" ht="15" customHeight="1" x14ac:dyDescent="0.25">
      <c r="A17" s="13">
        <f t="shared" si="0"/>
        <v>236</v>
      </c>
      <c r="B17" s="173">
        <f t="shared" si="1"/>
        <v>-34.399999999999949</v>
      </c>
      <c r="C17" s="11"/>
      <c r="D17" s="11"/>
      <c r="E17" s="11"/>
      <c r="F17" s="11"/>
      <c r="G17" s="11"/>
      <c r="H17" s="11"/>
      <c r="I17" s="11"/>
      <c r="J17" s="11"/>
      <c r="K17" s="11"/>
      <c r="L17" s="11"/>
      <c r="M17" s="11"/>
      <c r="N17" s="11"/>
    </row>
    <row r="18" spans="1:14" ht="15" customHeight="1" x14ac:dyDescent="0.25">
      <c r="A18" s="13">
        <f t="shared" si="0"/>
        <v>237</v>
      </c>
      <c r="B18" s="173">
        <f t="shared" si="1"/>
        <v>-33.99999999999995</v>
      </c>
      <c r="C18" s="11"/>
      <c r="D18" s="11"/>
      <c r="E18" s="11"/>
      <c r="F18" s="11"/>
      <c r="G18" s="11"/>
      <c r="H18" s="11"/>
      <c r="I18" s="11"/>
      <c r="J18" s="11"/>
      <c r="K18" s="11"/>
      <c r="L18" s="11"/>
      <c r="M18" s="11"/>
      <c r="N18" s="11"/>
    </row>
    <row r="19" spans="1:14" ht="15" customHeight="1" x14ac:dyDescent="0.25">
      <c r="A19" s="13">
        <f t="shared" si="0"/>
        <v>238</v>
      </c>
      <c r="B19" s="173">
        <f t="shared" si="1"/>
        <v>-33.599999999999952</v>
      </c>
      <c r="C19" s="11"/>
      <c r="D19" s="11"/>
      <c r="E19" s="11"/>
      <c r="F19" s="11"/>
      <c r="G19" s="11"/>
      <c r="H19" s="11"/>
      <c r="I19" s="11"/>
      <c r="J19" s="11"/>
      <c r="K19" s="11"/>
      <c r="L19" s="11"/>
      <c r="M19" s="11"/>
      <c r="N19" s="11"/>
    </row>
    <row r="20" spans="1:14" ht="15" customHeight="1" x14ac:dyDescent="0.25">
      <c r="A20" s="13">
        <f t="shared" si="0"/>
        <v>239</v>
      </c>
      <c r="B20" s="173">
        <f t="shared" si="1"/>
        <v>-33.199999999999953</v>
      </c>
      <c r="C20" s="11"/>
      <c r="D20" s="11"/>
      <c r="E20" s="11"/>
      <c r="F20" s="11"/>
      <c r="G20" s="11"/>
      <c r="H20" s="11"/>
      <c r="I20" s="11"/>
      <c r="J20" s="11"/>
      <c r="K20" s="11"/>
      <c r="L20" s="11"/>
      <c r="M20" s="11"/>
      <c r="N20" s="11"/>
    </row>
    <row r="21" spans="1:14" ht="15" customHeight="1" x14ac:dyDescent="0.25">
      <c r="A21" s="13">
        <f t="shared" si="0"/>
        <v>240</v>
      </c>
      <c r="B21" s="173">
        <f t="shared" si="1"/>
        <v>-32.799999999999955</v>
      </c>
      <c r="C21" s="11"/>
      <c r="D21" s="11"/>
      <c r="E21" s="11"/>
      <c r="F21" s="11"/>
      <c r="G21" s="11"/>
      <c r="H21" s="11"/>
      <c r="I21" s="11"/>
      <c r="J21" s="11"/>
      <c r="K21" s="11"/>
      <c r="L21" s="11"/>
      <c r="M21" s="11"/>
      <c r="N21" s="11"/>
    </row>
    <row r="22" spans="1:14" ht="15" customHeight="1" x14ac:dyDescent="0.25">
      <c r="A22" s="13">
        <f t="shared" si="0"/>
        <v>241</v>
      </c>
      <c r="B22" s="173">
        <f t="shared" si="1"/>
        <v>-32.399999999999956</v>
      </c>
      <c r="C22" s="11"/>
      <c r="D22" s="11"/>
      <c r="E22" s="11"/>
      <c r="F22" s="11"/>
      <c r="G22" s="11"/>
      <c r="H22" s="11"/>
      <c r="I22" s="11"/>
      <c r="J22" s="11"/>
      <c r="K22" s="11"/>
      <c r="L22" s="11"/>
      <c r="M22" s="11"/>
      <c r="N22" s="11"/>
    </row>
    <row r="23" spans="1:14" ht="15" customHeight="1" x14ac:dyDescent="0.25">
      <c r="A23" s="13">
        <f t="shared" si="0"/>
        <v>242</v>
      </c>
      <c r="B23" s="173">
        <f t="shared" si="1"/>
        <v>-31.999999999999957</v>
      </c>
      <c r="C23" s="11"/>
      <c r="D23" s="11"/>
      <c r="E23" s="11"/>
      <c r="F23" s="11"/>
      <c r="G23" s="11"/>
      <c r="H23" s="11"/>
      <c r="I23" s="11"/>
      <c r="J23" s="11"/>
      <c r="K23" s="11"/>
      <c r="L23" s="11"/>
      <c r="M23" s="11"/>
      <c r="N23" s="11"/>
    </row>
    <row r="24" spans="1:14" ht="15" customHeight="1" x14ac:dyDescent="0.25">
      <c r="A24" s="13">
        <f t="shared" si="0"/>
        <v>243</v>
      </c>
      <c r="B24" s="173">
        <f t="shared" si="1"/>
        <v>-31.599999999999959</v>
      </c>
      <c r="C24" s="11"/>
      <c r="D24" s="11"/>
      <c r="E24" s="11"/>
      <c r="F24" s="11"/>
      <c r="G24" s="11"/>
      <c r="H24" s="11"/>
      <c r="I24" s="11"/>
      <c r="J24" s="11"/>
      <c r="K24" s="11"/>
      <c r="L24" s="11"/>
      <c r="M24" s="11"/>
      <c r="N24" s="11"/>
    </row>
    <row r="25" spans="1:14" ht="15" customHeight="1" x14ac:dyDescent="0.25">
      <c r="A25" s="13">
        <f t="shared" si="0"/>
        <v>244</v>
      </c>
      <c r="B25" s="173">
        <f t="shared" si="1"/>
        <v>-31.19999999999996</v>
      </c>
      <c r="C25" s="11"/>
      <c r="D25" s="11"/>
      <c r="E25" s="11"/>
      <c r="F25" s="11"/>
      <c r="G25" s="11"/>
      <c r="H25" s="11"/>
      <c r="I25" s="11"/>
      <c r="J25" s="11"/>
      <c r="K25" s="11"/>
      <c r="L25" s="11"/>
      <c r="M25" s="11"/>
      <c r="N25" s="11"/>
    </row>
    <row r="26" spans="1:14" ht="15" customHeight="1" x14ac:dyDescent="0.25">
      <c r="A26" s="13">
        <f t="shared" si="0"/>
        <v>245</v>
      </c>
      <c r="B26" s="173">
        <f t="shared" si="1"/>
        <v>-30.799999999999962</v>
      </c>
      <c r="C26" s="11"/>
      <c r="D26" s="11"/>
      <c r="E26" s="11"/>
      <c r="F26" s="11"/>
      <c r="G26" s="11"/>
      <c r="H26" s="11"/>
      <c r="I26" s="11"/>
      <c r="J26" s="11"/>
      <c r="K26" s="11"/>
      <c r="L26" s="11"/>
      <c r="M26" s="11"/>
      <c r="N26" s="11"/>
    </row>
    <row r="27" spans="1:14" ht="15" customHeight="1" x14ac:dyDescent="0.25">
      <c r="A27" s="13">
        <f t="shared" si="0"/>
        <v>246</v>
      </c>
      <c r="B27" s="173">
        <f t="shared" si="1"/>
        <v>-30.399999999999963</v>
      </c>
      <c r="C27" s="11"/>
      <c r="D27" s="11"/>
      <c r="E27" s="11"/>
      <c r="F27" s="11"/>
      <c r="G27" s="11"/>
      <c r="H27" s="11"/>
      <c r="I27" s="11"/>
      <c r="J27" s="11"/>
      <c r="K27" s="11"/>
      <c r="L27" s="11"/>
      <c r="M27" s="11"/>
      <c r="N27" s="11"/>
    </row>
    <row r="28" spans="1:14" ht="15" customHeight="1" x14ac:dyDescent="0.25">
      <c r="A28" s="13">
        <f t="shared" si="0"/>
        <v>247</v>
      </c>
      <c r="B28" s="173">
        <f t="shared" si="1"/>
        <v>-29.999999999999964</v>
      </c>
      <c r="C28" s="11"/>
      <c r="D28" s="11"/>
      <c r="E28" s="11"/>
      <c r="F28" s="11"/>
      <c r="G28" s="11"/>
      <c r="H28" s="11"/>
      <c r="I28" s="11"/>
      <c r="J28" s="11"/>
      <c r="K28" s="11"/>
      <c r="L28" s="11"/>
      <c r="M28" s="11"/>
      <c r="N28" s="11"/>
    </row>
    <row r="29" spans="1:14" ht="15" customHeight="1" x14ac:dyDescent="0.25">
      <c r="A29" s="13">
        <f t="shared" si="0"/>
        <v>248</v>
      </c>
      <c r="B29" s="173">
        <f t="shared" si="1"/>
        <v>-29.599999999999966</v>
      </c>
      <c r="C29" s="11"/>
      <c r="D29" s="11"/>
      <c r="E29" s="11"/>
      <c r="F29" s="11"/>
      <c r="G29" s="11"/>
      <c r="H29" s="11"/>
      <c r="I29" s="11"/>
      <c r="J29" s="11"/>
      <c r="K29" s="11"/>
      <c r="L29" s="11"/>
      <c r="M29" s="11"/>
      <c r="N29" s="11"/>
    </row>
    <row r="30" spans="1:14" ht="15" customHeight="1" x14ac:dyDescent="0.25">
      <c r="A30" s="13">
        <f t="shared" si="0"/>
        <v>249</v>
      </c>
      <c r="B30" s="173">
        <f t="shared" si="1"/>
        <v>-29.199999999999967</v>
      </c>
      <c r="C30" s="11"/>
      <c r="D30" s="11"/>
      <c r="E30" s="11"/>
      <c r="F30" s="11"/>
      <c r="G30" s="11"/>
      <c r="H30" s="11"/>
      <c r="I30" s="11"/>
      <c r="J30" s="11"/>
      <c r="K30" s="11"/>
      <c r="L30" s="11"/>
      <c r="M30" s="11"/>
      <c r="N30" s="11"/>
    </row>
    <row r="31" spans="1:14" ht="15" customHeight="1" x14ac:dyDescent="0.25">
      <c r="A31" s="13">
        <f t="shared" si="0"/>
        <v>250</v>
      </c>
      <c r="B31" s="173">
        <f t="shared" si="1"/>
        <v>-28.799999999999969</v>
      </c>
      <c r="C31" s="11"/>
      <c r="D31" s="11"/>
      <c r="E31" s="11"/>
      <c r="F31" s="11"/>
      <c r="G31" s="11"/>
      <c r="H31" s="11"/>
      <c r="I31" s="11"/>
      <c r="J31" s="11"/>
      <c r="K31" s="11"/>
      <c r="L31" s="11"/>
      <c r="M31" s="11"/>
      <c r="N31" s="11"/>
    </row>
    <row r="32" spans="1:14" ht="15" customHeight="1" x14ac:dyDescent="0.25">
      <c r="A32" s="13">
        <f t="shared" si="0"/>
        <v>251</v>
      </c>
      <c r="B32" s="173">
        <f t="shared" si="1"/>
        <v>-28.39999999999997</v>
      </c>
      <c r="C32" s="11"/>
      <c r="D32" s="11"/>
      <c r="E32" s="11"/>
      <c r="F32" s="11"/>
      <c r="G32" s="11"/>
      <c r="H32" s="11"/>
      <c r="I32" s="11"/>
      <c r="J32" s="11"/>
      <c r="K32" s="11"/>
      <c r="L32" s="11"/>
      <c r="M32" s="11"/>
      <c r="N32" s="11"/>
    </row>
    <row r="33" spans="1:14" ht="15" customHeight="1" x14ac:dyDescent="0.25">
      <c r="A33" s="13">
        <f t="shared" si="0"/>
        <v>252</v>
      </c>
      <c r="B33" s="173">
        <f t="shared" si="1"/>
        <v>-27.999999999999972</v>
      </c>
      <c r="C33" s="11"/>
      <c r="D33" s="11"/>
      <c r="E33" s="11"/>
      <c r="F33" s="11"/>
      <c r="G33" s="11"/>
      <c r="H33" s="11"/>
      <c r="I33" s="11"/>
      <c r="J33" s="11"/>
      <c r="K33" s="11"/>
      <c r="L33" s="11"/>
      <c r="M33" s="11"/>
      <c r="N33" s="11"/>
    </row>
    <row r="34" spans="1:14" ht="15" customHeight="1" x14ac:dyDescent="0.25">
      <c r="A34" s="13">
        <f t="shared" si="0"/>
        <v>253</v>
      </c>
      <c r="B34" s="173">
        <f t="shared" si="1"/>
        <v>-27.599999999999973</v>
      </c>
      <c r="C34" s="11"/>
      <c r="D34" s="11"/>
      <c r="E34" s="11"/>
      <c r="F34" s="11"/>
      <c r="G34" s="11"/>
      <c r="H34" s="11"/>
      <c r="I34" s="11"/>
      <c r="J34" s="11"/>
      <c r="K34" s="11"/>
      <c r="L34" s="11"/>
      <c r="M34" s="11"/>
      <c r="N34" s="11"/>
    </row>
    <row r="35" spans="1:14" ht="15" customHeight="1" x14ac:dyDescent="0.25">
      <c r="A35" s="13">
        <f t="shared" ref="A35:A66" si="2">A36-1</f>
        <v>254</v>
      </c>
      <c r="B35" s="173">
        <f t="shared" ref="B35:B52" si="3">B36-0.4</f>
        <v>-27.199999999999974</v>
      </c>
      <c r="C35" s="11"/>
      <c r="D35" s="11"/>
      <c r="E35" s="11"/>
      <c r="F35" s="11"/>
      <c r="G35" s="11"/>
      <c r="H35" s="11"/>
      <c r="I35" s="11"/>
      <c r="J35" s="11"/>
      <c r="K35" s="11"/>
      <c r="L35" s="11"/>
      <c r="M35" s="11"/>
      <c r="N35" s="11"/>
    </row>
    <row r="36" spans="1:14" ht="15" customHeight="1" x14ac:dyDescent="0.25">
      <c r="A36" s="13">
        <f t="shared" si="2"/>
        <v>255</v>
      </c>
      <c r="B36" s="173">
        <f t="shared" si="3"/>
        <v>-26.799999999999976</v>
      </c>
      <c r="C36" s="11"/>
      <c r="D36" s="11"/>
      <c r="E36" s="11"/>
      <c r="F36" s="11"/>
      <c r="G36" s="11"/>
      <c r="H36" s="11"/>
      <c r="I36" s="11"/>
      <c r="J36" s="11"/>
      <c r="K36" s="11"/>
      <c r="L36" s="11"/>
      <c r="M36" s="11"/>
      <c r="N36" s="11"/>
    </row>
    <row r="37" spans="1:14" ht="15" customHeight="1" x14ac:dyDescent="0.25">
      <c r="A37" s="13">
        <f t="shared" si="2"/>
        <v>256</v>
      </c>
      <c r="B37" s="173">
        <f t="shared" si="3"/>
        <v>-26.399999999999977</v>
      </c>
      <c r="C37" s="11"/>
      <c r="D37" s="11"/>
      <c r="E37" s="11"/>
      <c r="F37" s="11"/>
      <c r="G37" s="11"/>
      <c r="H37" s="11"/>
      <c r="I37" s="11"/>
      <c r="J37" s="11"/>
      <c r="K37" s="11"/>
      <c r="L37" s="11"/>
      <c r="M37" s="11"/>
      <c r="N37" s="11"/>
    </row>
    <row r="38" spans="1:14" ht="15" customHeight="1" x14ac:dyDescent="0.25">
      <c r="A38" s="13">
        <f t="shared" si="2"/>
        <v>257</v>
      </c>
      <c r="B38" s="173">
        <f t="shared" si="3"/>
        <v>-25.999999999999979</v>
      </c>
      <c r="C38" s="11"/>
      <c r="D38" s="11"/>
      <c r="E38" s="11"/>
      <c r="F38" s="11"/>
      <c r="G38" s="11"/>
      <c r="H38" s="11"/>
      <c r="I38" s="11"/>
      <c r="J38" s="11"/>
      <c r="K38" s="11"/>
      <c r="L38" s="11"/>
      <c r="M38" s="11"/>
      <c r="N38" s="11"/>
    </row>
    <row r="39" spans="1:14" ht="15" customHeight="1" x14ac:dyDescent="0.25">
      <c r="A39" s="13">
        <f t="shared" si="2"/>
        <v>258</v>
      </c>
      <c r="B39" s="173">
        <f t="shared" si="3"/>
        <v>-25.59999999999998</v>
      </c>
      <c r="C39" s="11"/>
      <c r="D39" s="11"/>
      <c r="E39" s="11"/>
      <c r="F39" s="11"/>
      <c r="G39" s="11"/>
      <c r="H39" s="11"/>
      <c r="I39" s="11"/>
      <c r="J39" s="11"/>
      <c r="K39" s="11"/>
      <c r="L39" s="11"/>
      <c r="M39" s="11"/>
      <c r="N39" s="11"/>
    </row>
    <row r="40" spans="1:14" ht="15" customHeight="1" x14ac:dyDescent="0.25">
      <c r="A40" s="13">
        <f t="shared" si="2"/>
        <v>259</v>
      </c>
      <c r="B40" s="173">
        <f t="shared" si="3"/>
        <v>-25.199999999999982</v>
      </c>
      <c r="C40" s="11"/>
      <c r="D40" s="11"/>
      <c r="E40" s="11"/>
      <c r="F40" s="11"/>
      <c r="G40" s="11"/>
      <c r="H40" s="11"/>
      <c r="I40" s="11"/>
      <c r="J40" s="11"/>
      <c r="K40" s="11"/>
      <c r="L40" s="11"/>
      <c r="M40" s="11"/>
      <c r="N40" s="11"/>
    </row>
    <row r="41" spans="1:14" ht="15" customHeight="1" x14ac:dyDescent="0.25">
      <c r="A41" s="13">
        <f t="shared" si="2"/>
        <v>260</v>
      </c>
      <c r="B41" s="173">
        <f t="shared" si="3"/>
        <v>-24.799999999999983</v>
      </c>
      <c r="C41" s="11"/>
      <c r="D41" s="11"/>
      <c r="E41" s="11"/>
      <c r="F41" s="11"/>
      <c r="G41" s="11"/>
      <c r="H41" s="11"/>
      <c r="I41" s="11"/>
      <c r="J41" s="11"/>
      <c r="K41" s="11"/>
      <c r="L41" s="11"/>
      <c r="M41" s="11"/>
      <c r="N41" s="11"/>
    </row>
    <row r="42" spans="1:14" ht="15" customHeight="1" x14ac:dyDescent="0.25">
      <c r="A42" s="13">
        <f t="shared" si="2"/>
        <v>261</v>
      </c>
      <c r="B42" s="173">
        <f t="shared" si="3"/>
        <v>-24.399999999999984</v>
      </c>
      <c r="C42" s="11"/>
      <c r="D42" s="11"/>
      <c r="E42" s="11"/>
      <c r="F42" s="11"/>
      <c r="G42" s="11"/>
      <c r="H42" s="11"/>
      <c r="I42" s="11"/>
      <c r="J42" s="11"/>
      <c r="K42" s="11"/>
      <c r="L42" s="11"/>
      <c r="M42" s="11"/>
      <c r="N42" s="11"/>
    </row>
    <row r="43" spans="1:14" ht="15" customHeight="1" x14ac:dyDescent="0.25">
      <c r="A43" s="13">
        <f t="shared" si="2"/>
        <v>262</v>
      </c>
      <c r="B43" s="173">
        <f t="shared" si="3"/>
        <v>-23.999999999999986</v>
      </c>
      <c r="C43" s="11"/>
      <c r="D43" s="11"/>
      <c r="E43" s="11"/>
      <c r="F43" s="11"/>
      <c r="G43" s="11"/>
      <c r="H43" s="11"/>
      <c r="I43" s="11"/>
      <c r="J43" s="11"/>
      <c r="K43" s="11"/>
      <c r="L43" s="11"/>
      <c r="M43" s="11"/>
      <c r="N43" s="11"/>
    </row>
    <row r="44" spans="1:14" ht="15" customHeight="1" x14ac:dyDescent="0.25">
      <c r="A44" s="13">
        <f t="shared" si="2"/>
        <v>263</v>
      </c>
      <c r="B44" s="173">
        <f t="shared" si="3"/>
        <v>-23.599999999999987</v>
      </c>
      <c r="C44" s="11"/>
      <c r="D44" s="11"/>
      <c r="E44" s="11"/>
      <c r="F44" s="11"/>
      <c r="G44" s="11"/>
      <c r="H44" s="11"/>
      <c r="I44" s="11"/>
      <c r="J44" s="11"/>
      <c r="K44" s="11"/>
      <c r="L44" s="11"/>
      <c r="M44" s="11"/>
      <c r="N44" s="11"/>
    </row>
    <row r="45" spans="1:14" ht="15" customHeight="1" x14ac:dyDescent="0.25">
      <c r="A45" s="13">
        <f t="shared" si="2"/>
        <v>264</v>
      </c>
      <c r="B45" s="173">
        <f t="shared" si="3"/>
        <v>-23.199999999999989</v>
      </c>
      <c r="C45" s="11"/>
      <c r="D45" s="11"/>
      <c r="E45" s="11"/>
      <c r="F45" s="11"/>
      <c r="G45" s="11"/>
      <c r="H45" s="11"/>
      <c r="I45" s="11"/>
      <c r="J45" s="11"/>
      <c r="K45" s="11"/>
      <c r="L45" s="11"/>
      <c r="M45" s="11"/>
      <c r="N45" s="11"/>
    </row>
    <row r="46" spans="1:14" ht="15" customHeight="1" x14ac:dyDescent="0.25">
      <c r="A46" s="13">
        <f t="shared" si="2"/>
        <v>265</v>
      </c>
      <c r="B46" s="173">
        <f t="shared" si="3"/>
        <v>-22.79999999999999</v>
      </c>
      <c r="C46" s="11"/>
      <c r="D46" s="11"/>
      <c r="E46" s="11"/>
      <c r="F46" s="11"/>
      <c r="G46" s="11"/>
      <c r="H46" s="11"/>
      <c r="I46" s="11"/>
      <c r="J46" s="11"/>
      <c r="K46" s="11"/>
      <c r="L46" s="11"/>
      <c r="M46" s="11"/>
      <c r="N46" s="11"/>
    </row>
    <row r="47" spans="1:14" ht="15" customHeight="1" x14ac:dyDescent="0.25">
      <c r="A47" s="13">
        <f t="shared" si="2"/>
        <v>266</v>
      </c>
      <c r="B47" s="173">
        <f t="shared" si="3"/>
        <v>-22.399999999999991</v>
      </c>
      <c r="C47" s="11"/>
      <c r="D47" s="11"/>
      <c r="E47" s="11"/>
      <c r="F47" s="11"/>
      <c r="G47" s="11"/>
      <c r="H47" s="11"/>
      <c r="I47" s="11"/>
      <c r="J47" s="11"/>
      <c r="K47" s="11"/>
      <c r="L47" s="11"/>
      <c r="M47" s="11"/>
      <c r="N47" s="11"/>
    </row>
    <row r="48" spans="1:14" ht="15" customHeight="1" x14ac:dyDescent="0.25">
      <c r="A48" s="13">
        <f t="shared" si="2"/>
        <v>267</v>
      </c>
      <c r="B48" s="173">
        <f t="shared" si="3"/>
        <v>-21.999999999999993</v>
      </c>
      <c r="C48" s="11"/>
      <c r="D48" s="11"/>
      <c r="E48" s="11"/>
      <c r="F48" s="11"/>
      <c r="G48" s="11"/>
      <c r="H48" s="11"/>
      <c r="I48" s="11"/>
      <c r="J48" s="11"/>
      <c r="K48" s="11"/>
      <c r="L48" s="11"/>
      <c r="M48" s="11"/>
      <c r="N48" s="11"/>
    </row>
    <row r="49" spans="1:14" ht="15" customHeight="1" x14ac:dyDescent="0.25">
      <c r="A49" s="13">
        <f t="shared" si="2"/>
        <v>268</v>
      </c>
      <c r="B49" s="173">
        <f t="shared" si="3"/>
        <v>-21.599999999999994</v>
      </c>
      <c r="C49" s="11"/>
      <c r="D49" s="11"/>
      <c r="E49" s="11"/>
      <c r="F49" s="11"/>
      <c r="G49" s="11"/>
      <c r="H49" s="11"/>
      <c r="I49" s="11"/>
      <c r="J49" s="11"/>
      <c r="K49" s="11"/>
      <c r="L49" s="11"/>
      <c r="M49" s="11"/>
      <c r="N49" s="11"/>
    </row>
    <row r="50" spans="1:14" ht="15" customHeight="1" x14ac:dyDescent="0.25">
      <c r="A50" s="13">
        <f t="shared" si="2"/>
        <v>269</v>
      </c>
      <c r="B50" s="173">
        <f t="shared" si="3"/>
        <v>-21.199999999999996</v>
      </c>
      <c r="C50" s="11"/>
      <c r="D50" s="11"/>
      <c r="E50" s="11"/>
      <c r="F50" s="11"/>
      <c r="G50" s="11"/>
      <c r="H50" s="11"/>
      <c r="I50" s="11"/>
      <c r="J50" s="11"/>
      <c r="K50" s="11"/>
      <c r="L50" s="11"/>
      <c r="M50" s="11"/>
      <c r="N50" s="11"/>
    </row>
    <row r="51" spans="1:14" ht="15" customHeight="1" x14ac:dyDescent="0.25">
      <c r="A51" s="13">
        <f t="shared" si="2"/>
        <v>270</v>
      </c>
      <c r="B51" s="173">
        <f t="shared" si="3"/>
        <v>-20.799999999999997</v>
      </c>
      <c r="C51" s="11"/>
      <c r="D51" s="11"/>
      <c r="E51" s="11"/>
      <c r="F51" s="11"/>
      <c r="G51" s="11"/>
      <c r="H51" s="11"/>
      <c r="I51" s="11"/>
      <c r="J51" s="11"/>
      <c r="K51" s="11"/>
      <c r="L51" s="11"/>
      <c r="M51" s="11"/>
      <c r="N51" s="11"/>
    </row>
    <row r="52" spans="1:14" ht="15" customHeight="1" x14ac:dyDescent="0.25">
      <c r="A52" s="13">
        <f t="shared" si="2"/>
        <v>271</v>
      </c>
      <c r="B52" s="173">
        <f t="shared" si="3"/>
        <v>-20.399999999999999</v>
      </c>
      <c r="C52" s="11"/>
      <c r="D52" s="11"/>
      <c r="E52" s="11"/>
      <c r="F52" s="11"/>
      <c r="G52" s="11"/>
      <c r="H52" s="11"/>
      <c r="I52" s="11"/>
      <c r="J52" s="11"/>
      <c r="K52" s="11"/>
      <c r="L52" s="11"/>
      <c r="M52" s="11"/>
      <c r="N52" s="11"/>
    </row>
    <row r="53" spans="1:14" ht="15" customHeight="1" x14ac:dyDescent="0.25">
      <c r="A53" s="13">
        <f t="shared" si="2"/>
        <v>272</v>
      </c>
      <c r="B53" s="173">
        <v>-20</v>
      </c>
      <c r="C53" s="11"/>
      <c r="D53" s="11"/>
      <c r="E53" s="11"/>
      <c r="F53" s="11"/>
      <c r="G53" s="11"/>
      <c r="H53" s="11"/>
      <c r="I53" s="11"/>
      <c r="J53" s="11"/>
      <c r="K53" s="11"/>
      <c r="L53" s="11"/>
      <c r="M53" s="11"/>
      <c r="N53" s="11"/>
    </row>
    <row r="54" spans="1:14" ht="15" customHeight="1" x14ac:dyDescent="0.25">
      <c r="A54" s="13">
        <f t="shared" si="2"/>
        <v>273</v>
      </c>
      <c r="B54" s="173">
        <v>-19.600000000000001</v>
      </c>
      <c r="C54" s="11"/>
      <c r="D54" s="11"/>
      <c r="E54" s="11"/>
      <c r="F54" s="11"/>
      <c r="G54" s="11"/>
      <c r="H54" s="11"/>
      <c r="I54" s="11"/>
      <c r="J54" s="11"/>
      <c r="K54" s="11"/>
      <c r="L54" s="11"/>
      <c r="M54" s="11"/>
      <c r="N54" s="11"/>
    </row>
    <row r="55" spans="1:14" ht="15" customHeight="1" x14ac:dyDescent="0.25">
      <c r="A55" s="13">
        <f t="shared" si="2"/>
        <v>274</v>
      </c>
      <c r="B55" s="173">
        <v>-19.2</v>
      </c>
      <c r="C55" s="11"/>
      <c r="D55" s="11"/>
      <c r="E55" s="11"/>
      <c r="F55" s="11"/>
      <c r="G55" s="11"/>
      <c r="H55" s="11"/>
      <c r="I55" s="11"/>
      <c r="J55" s="11"/>
      <c r="K55" s="11"/>
      <c r="L55" s="11"/>
      <c r="M55" s="11"/>
      <c r="N55" s="11"/>
    </row>
    <row r="56" spans="1:14" ht="15" customHeight="1" x14ac:dyDescent="0.25">
      <c r="A56" s="13">
        <f t="shared" si="2"/>
        <v>275</v>
      </c>
      <c r="B56" s="173">
        <v>-18.8</v>
      </c>
      <c r="C56" s="11"/>
      <c r="D56" s="11"/>
      <c r="E56" s="11"/>
      <c r="F56" s="11"/>
      <c r="G56" s="11"/>
      <c r="H56" s="11"/>
      <c r="I56" s="11"/>
      <c r="J56" s="11"/>
      <c r="K56" s="11"/>
      <c r="L56" s="11"/>
      <c r="M56" s="11"/>
      <c r="N56" s="11"/>
    </row>
    <row r="57" spans="1:14" ht="15" customHeight="1" x14ac:dyDescent="0.25">
      <c r="A57" s="13">
        <f t="shared" si="2"/>
        <v>276</v>
      </c>
      <c r="B57" s="173">
        <v>-18.399999999999999</v>
      </c>
      <c r="C57" s="11"/>
      <c r="D57" s="11"/>
      <c r="E57" s="11"/>
      <c r="F57" s="11"/>
      <c r="G57" s="11"/>
      <c r="H57" s="11"/>
      <c r="I57" s="11"/>
      <c r="J57" s="11"/>
      <c r="K57" s="11"/>
      <c r="L57" s="11"/>
      <c r="M57" s="11"/>
      <c r="N57" s="11"/>
    </row>
    <row r="58" spans="1:14" ht="15" customHeight="1" x14ac:dyDescent="0.25">
      <c r="A58" s="13">
        <f t="shared" si="2"/>
        <v>277</v>
      </c>
      <c r="B58" s="173">
        <v>-18</v>
      </c>
      <c r="C58" s="11"/>
      <c r="D58" s="11"/>
      <c r="E58" s="11"/>
      <c r="F58" s="11"/>
      <c r="G58" s="11"/>
      <c r="H58" s="11"/>
      <c r="I58" s="11"/>
      <c r="J58" s="11"/>
      <c r="K58" s="11"/>
      <c r="L58" s="11"/>
      <c r="M58" s="11"/>
      <c r="N58" s="11"/>
    </row>
    <row r="59" spans="1:14" ht="15" customHeight="1" x14ac:dyDescent="0.25">
      <c r="A59" s="13">
        <f t="shared" si="2"/>
        <v>278</v>
      </c>
      <c r="B59" s="173">
        <v>-17.600000000000001</v>
      </c>
      <c r="C59" s="11"/>
      <c r="D59" s="11"/>
      <c r="E59" s="11"/>
      <c r="F59" s="11"/>
      <c r="G59" s="11"/>
      <c r="H59" s="11"/>
      <c r="I59" s="11"/>
      <c r="J59" s="11"/>
      <c r="K59" s="11"/>
      <c r="L59" s="11"/>
      <c r="M59" s="11"/>
      <c r="N59" s="11"/>
    </row>
    <row r="60" spans="1:14" ht="15" customHeight="1" x14ac:dyDescent="0.25">
      <c r="A60" s="13">
        <f t="shared" si="2"/>
        <v>279</v>
      </c>
      <c r="B60" s="173">
        <v>-17.2</v>
      </c>
      <c r="C60" s="11"/>
      <c r="D60" s="11"/>
      <c r="E60" s="11"/>
      <c r="F60" s="11"/>
      <c r="G60" s="11"/>
      <c r="H60" s="11"/>
      <c r="I60" s="11"/>
      <c r="J60" s="11"/>
      <c r="K60" s="11"/>
      <c r="L60" s="11"/>
      <c r="M60" s="11"/>
      <c r="N60" s="11"/>
    </row>
    <row r="61" spans="1:14" ht="15" customHeight="1" x14ac:dyDescent="0.25">
      <c r="A61" s="13">
        <f t="shared" si="2"/>
        <v>280</v>
      </c>
      <c r="B61" s="173">
        <v>-16.8</v>
      </c>
      <c r="C61" s="11"/>
      <c r="D61" s="11"/>
      <c r="E61" s="11"/>
      <c r="F61" s="11"/>
      <c r="G61" s="11"/>
      <c r="H61" s="11"/>
      <c r="I61" s="11"/>
      <c r="J61" s="11"/>
      <c r="K61" s="11"/>
      <c r="L61" s="11"/>
      <c r="M61" s="11"/>
      <c r="N61" s="11"/>
    </row>
    <row r="62" spans="1:14" ht="15" customHeight="1" x14ac:dyDescent="0.25">
      <c r="A62" s="13">
        <f t="shared" si="2"/>
        <v>281</v>
      </c>
      <c r="B62" s="173">
        <v>-16.399999999999999</v>
      </c>
      <c r="C62" s="11"/>
      <c r="D62" s="11"/>
      <c r="E62" s="11"/>
      <c r="F62" s="11"/>
      <c r="G62" s="11"/>
      <c r="H62" s="11"/>
      <c r="I62" s="11"/>
      <c r="J62" s="11"/>
      <c r="K62" s="11"/>
      <c r="L62" s="11"/>
      <c r="M62" s="11"/>
      <c r="N62" s="11"/>
    </row>
    <row r="63" spans="1:14" ht="15" customHeight="1" x14ac:dyDescent="0.25">
      <c r="A63" s="13">
        <f t="shared" si="2"/>
        <v>282</v>
      </c>
      <c r="B63" s="173">
        <v>-16</v>
      </c>
      <c r="C63" s="11"/>
      <c r="D63" s="11"/>
      <c r="E63" s="11"/>
      <c r="F63" s="11"/>
      <c r="G63" s="11"/>
      <c r="H63" s="11"/>
      <c r="I63" s="11"/>
      <c r="J63" s="11"/>
      <c r="K63" s="11"/>
      <c r="L63" s="11"/>
      <c r="M63" s="11"/>
      <c r="N63" s="11"/>
    </row>
    <row r="64" spans="1:14" ht="15" customHeight="1" x14ac:dyDescent="0.25">
      <c r="A64" s="13">
        <f t="shared" si="2"/>
        <v>283</v>
      </c>
      <c r="B64" s="173">
        <v>-15.6</v>
      </c>
      <c r="C64" s="11"/>
      <c r="D64" s="11"/>
      <c r="E64" s="11"/>
      <c r="F64" s="11"/>
      <c r="G64" s="11"/>
      <c r="H64" s="11"/>
      <c r="I64" s="11"/>
      <c r="J64" s="11"/>
      <c r="K64" s="11"/>
      <c r="L64" s="11"/>
      <c r="M64" s="11"/>
      <c r="N64" s="11"/>
    </row>
    <row r="65" spans="1:14" ht="15" customHeight="1" x14ac:dyDescent="0.25">
      <c r="A65" s="13">
        <f t="shared" si="2"/>
        <v>284</v>
      </c>
      <c r="B65" s="173">
        <v>-15.2</v>
      </c>
      <c r="C65" s="11"/>
      <c r="D65" s="11"/>
      <c r="E65" s="11"/>
      <c r="F65" s="11"/>
      <c r="G65" s="11"/>
      <c r="H65" s="11"/>
      <c r="I65" s="11"/>
      <c r="J65" s="11"/>
      <c r="K65" s="11"/>
      <c r="L65" s="11"/>
      <c r="M65" s="11"/>
      <c r="N65" s="11"/>
    </row>
    <row r="66" spans="1:14" ht="15" customHeight="1" x14ac:dyDescent="0.25">
      <c r="A66" s="13">
        <f t="shared" si="2"/>
        <v>285</v>
      </c>
      <c r="B66" s="173">
        <v>-14.8</v>
      </c>
      <c r="C66" s="11"/>
      <c r="D66" s="11"/>
      <c r="E66" s="11"/>
      <c r="F66" s="11"/>
      <c r="G66" s="11"/>
      <c r="H66" s="11"/>
      <c r="I66" s="11"/>
      <c r="J66" s="11"/>
      <c r="K66" s="11"/>
      <c r="L66" s="11"/>
      <c r="M66" s="11"/>
      <c r="N66" s="11"/>
    </row>
    <row r="67" spans="1:14" ht="15" customHeight="1" x14ac:dyDescent="0.25">
      <c r="A67" s="13">
        <f t="shared" ref="A67:A98" si="4">A68-1</f>
        <v>286</v>
      </c>
      <c r="B67" s="173">
        <v>-14.4</v>
      </c>
      <c r="C67" s="11"/>
      <c r="D67" s="11"/>
      <c r="E67" s="11"/>
      <c r="F67" s="11"/>
      <c r="G67" s="11"/>
      <c r="H67" s="11"/>
      <c r="I67" s="11"/>
      <c r="J67" s="11"/>
      <c r="K67" s="11"/>
      <c r="L67" s="11"/>
      <c r="M67" s="11"/>
      <c r="N67" s="11"/>
    </row>
    <row r="68" spans="1:14" ht="15" customHeight="1" x14ac:dyDescent="0.25">
      <c r="A68" s="13">
        <f t="shared" si="4"/>
        <v>287</v>
      </c>
      <c r="B68" s="173">
        <v>-14</v>
      </c>
      <c r="C68" s="11"/>
      <c r="D68" s="11"/>
      <c r="E68" s="11"/>
      <c r="F68" s="11"/>
      <c r="G68" s="11"/>
      <c r="H68" s="11"/>
      <c r="I68" s="11"/>
      <c r="J68" s="11"/>
      <c r="K68" s="11"/>
      <c r="L68" s="11"/>
      <c r="M68" s="11"/>
      <c r="N68" s="11"/>
    </row>
    <row r="69" spans="1:14" ht="15" customHeight="1" x14ac:dyDescent="0.25">
      <c r="A69" s="13">
        <f t="shared" si="4"/>
        <v>288</v>
      </c>
      <c r="B69" s="173">
        <v>-13.6</v>
      </c>
      <c r="C69" s="11"/>
      <c r="D69" s="11"/>
      <c r="E69" s="11"/>
      <c r="F69" s="11"/>
      <c r="G69" s="11"/>
      <c r="H69" s="11"/>
      <c r="I69" s="11"/>
      <c r="J69" s="11"/>
      <c r="K69" s="11"/>
      <c r="L69" s="11"/>
      <c r="M69" s="11"/>
      <c r="N69" s="11"/>
    </row>
    <row r="70" spans="1:14" ht="15" customHeight="1" x14ac:dyDescent="0.25">
      <c r="A70" s="13">
        <f t="shared" si="4"/>
        <v>289</v>
      </c>
      <c r="B70" s="173">
        <v>-13.2</v>
      </c>
      <c r="C70" s="11"/>
      <c r="D70" s="11"/>
      <c r="E70" s="11"/>
      <c r="F70" s="11"/>
      <c r="G70" s="11"/>
      <c r="H70" s="11"/>
      <c r="I70" s="11"/>
      <c r="J70" s="11"/>
      <c r="K70" s="11"/>
      <c r="L70" s="11"/>
      <c r="M70" s="11"/>
      <c r="N70" s="11"/>
    </row>
    <row r="71" spans="1:14" ht="15" customHeight="1" x14ac:dyDescent="0.25">
      <c r="A71" s="13">
        <f t="shared" si="4"/>
        <v>290</v>
      </c>
      <c r="B71" s="173">
        <v>-12.8</v>
      </c>
      <c r="C71" s="11"/>
      <c r="D71" s="11"/>
      <c r="E71" s="11"/>
      <c r="F71" s="11"/>
      <c r="G71" s="11"/>
      <c r="H71" s="11"/>
      <c r="I71" s="11"/>
      <c r="J71" s="11"/>
      <c r="K71" s="11"/>
      <c r="L71" s="11"/>
      <c r="M71" s="11"/>
      <c r="N71" s="11"/>
    </row>
    <row r="72" spans="1:14" ht="15" customHeight="1" x14ac:dyDescent="0.25">
      <c r="A72" s="13">
        <f t="shared" si="4"/>
        <v>291</v>
      </c>
      <c r="B72" s="173">
        <v>-12.4</v>
      </c>
      <c r="C72" s="11"/>
      <c r="D72" s="11"/>
      <c r="E72" s="11"/>
      <c r="F72" s="11"/>
      <c r="G72" s="11"/>
      <c r="H72" s="11"/>
      <c r="I72" s="11"/>
      <c r="J72" s="11"/>
      <c r="K72" s="11"/>
      <c r="L72" s="11"/>
      <c r="M72" s="11"/>
      <c r="N72" s="11"/>
    </row>
    <row r="73" spans="1:14" ht="15" customHeight="1" x14ac:dyDescent="0.25">
      <c r="A73" s="13">
        <f t="shared" si="4"/>
        <v>292</v>
      </c>
      <c r="B73" s="173">
        <v>-12</v>
      </c>
      <c r="C73" s="11"/>
      <c r="D73" s="11"/>
      <c r="E73" s="11"/>
      <c r="F73" s="11"/>
      <c r="G73" s="11"/>
      <c r="H73" s="11"/>
      <c r="I73" s="11"/>
      <c r="J73" s="11"/>
      <c r="K73" s="11"/>
      <c r="L73" s="11"/>
      <c r="M73" s="11"/>
      <c r="N73" s="11"/>
    </row>
    <row r="74" spans="1:14" ht="15" customHeight="1" x14ac:dyDescent="0.25">
      <c r="A74" s="13">
        <f t="shared" si="4"/>
        <v>293</v>
      </c>
      <c r="B74" s="173">
        <v>-11.6</v>
      </c>
      <c r="C74" s="11"/>
      <c r="D74" s="11"/>
      <c r="E74" s="11"/>
      <c r="F74" s="11"/>
      <c r="G74" s="11"/>
      <c r="H74" s="11"/>
      <c r="I74" s="11"/>
      <c r="J74" s="11"/>
      <c r="K74" s="11"/>
      <c r="L74" s="11"/>
      <c r="M74" s="11"/>
      <c r="N74" s="11"/>
    </row>
    <row r="75" spans="1:14" ht="15" customHeight="1" x14ac:dyDescent="0.25">
      <c r="A75" s="13">
        <f t="shared" si="4"/>
        <v>294</v>
      </c>
      <c r="B75" s="173">
        <v>-11.2</v>
      </c>
      <c r="C75" s="11"/>
      <c r="D75" s="11"/>
      <c r="E75" s="11"/>
      <c r="F75" s="11"/>
      <c r="G75" s="11"/>
      <c r="H75" s="11"/>
      <c r="I75" s="11"/>
      <c r="J75" s="11"/>
      <c r="K75" s="11"/>
      <c r="L75" s="11"/>
      <c r="M75" s="11"/>
      <c r="N75" s="11"/>
    </row>
    <row r="76" spans="1:14" ht="15" customHeight="1" x14ac:dyDescent="0.25">
      <c r="A76" s="13">
        <f t="shared" si="4"/>
        <v>295</v>
      </c>
      <c r="B76" s="173">
        <v>-10.8</v>
      </c>
      <c r="C76" s="11"/>
      <c r="D76" s="11"/>
      <c r="E76" s="11"/>
      <c r="F76" s="11"/>
      <c r="G76" s="11"/>
      <c r="H76" s="11"/>
      <c r="I76" s="11"/>
      <c r="J76" s="11"/>
      <c r="K76" s="11"/>
      <c r="L76" s="11"/>
      <c r="M76" s="11"/>
      <c r="N76" s="11"/>
    </row>
    <row r="77" spans="1:14" ht="15" customHeight="1" x14ac:dyDescent="0.25">
      <c r="A77" s="13">
        <f t="shared" si="4"/>
        <v>296</v>
      </c>
      <c r="B77" s="173">
        <v>-10.4</v>
      </c>
      <c r="C77" s="11"/>
      <c r="D77" s="11"/>
      <c r="E77" s="11"/>
      <c r="F77" s="11"/>
      <c r="G77" s="11"/>
      <c r="H77" s="11"/>
      <c r="I77" s="11"/>
      <c r="J77" s="11"/>
      <c r="K77" s="11"/>
      <c r="L77" s="11"/>
      <c r="M77" s="11"/>
      <c r="N77" s="11"/>
    </row>
    <row r="78" spans="1:14" ht="15" customHeight="1" x14ac:dyDescent="0.25">
      <c r="A78" s="13">
        <f t="shared" si="4"/>
        <v>297</v>
      </c>
      <c r="B78" s="173">
        <v>-10</v>
      </c>
      <c r="C78" s="11"/>
      <c r="D78" s="11"/>
      <c r="E78" s="11"/>
      <c r="F78" s="11"/>
      <c r="G78" s="11"/>
      <c r="H78" s="11"/>
      <c r="I78" s="11"/>
      <c r="J78" s="11"/>
      <c r="K78" s="11"/>
      <c r="L78" s="11"/>
      <c r="M78" s="11"/>
      <c r="N78" s="11"/>
    </row>
    <row r="79" spans="1:14" ht="15" customHeight="1" x14ac:dyDescent="0.25">
      <c r="A79" s="13">
        <f t="shared" si="4"/>
        <v>298</v>
      </c>
      <c r="B79" s="173">
        <v>-9.6</v>
      </c>
      <c r="C79" s="11"/>
      <c r="D79" s="11"/>
      <c r="E79" s="11"/>
      <c r="F79" s="11"/>
      <c r="G79" s="11"/>
      <c r="H79" s="11"/>
      <c r="I79" s="11"/>
      <c r="J79" s="11"/>
      <c r="K79" s="11"/>
      <c r="L79" s="11"/>
      <c r="M79" s="11"/>
      <c r="N79" s="11"/>
    </row>
    <row r="80" spans="1:14" ht="15" customHeight="1" x14ac:dyDescent="0.25">
      <c r="A80" s="13">
        <f t="shared" si="4"/>
        <v>299</v>
      </c>
      <c r="B80" s="173">
        <v>-9.1999999999999993</v>
      </c>
      <c r="C80" s="11"/>
      <c r="D80" s="11"/>
      <c r="E80" s="11"/>
      <c r="F80" s="11"/>
      <c r="G80" s="11"/>
      <c r="H80" s="11"/>
      <c r="I80" s="11"/>
      <c r="J80" s="11"/>
      <c r="K80" s="11"/>
      <c r="L80" s="11"/>
      <c r="M80" s="11"/>
      <c r="N80" s="11"/>
    </row>
    <row r="81" spans="1:14" ht="15" customHeight="1" x14ac:dyDescent="0.25">
      <c r="A81" s="13">
        <f t="shared" si="4"/>
        <v>300</v>
      </c>
      <c r="B81" s="173">
        <v>-8.8000000000000007</v>
      </c>
      <c r="C81" s="11"/>
      <c r="D81" s="11"/>
      <c r="E81" s="11"/>
      <c r="F81" s="11"/>
      <c r="G81" s="11"/>
      <c r="H81" s="11"/>
      <c r="I81" s="11"/>
      <c r="J81" s="11"/>
      <c r="K81" s="11"/>
      <c r="L81" s="11"/>
      <c r="M81" s="11"/>
      <c r="N81" s="11"/>
    </row>
    <row r="82" spans="1:14" ht="15" customHeight="1" x14ac:dyDescent="0.25">
      <c r="A82" s="13">
        <f t="shared" si="4"/>
        <v>301</v>
      </c>
      <c r="B82" s="173">
        <v>-8.4</v>
      </c>
      <c r="C82" s="11"/>
      <c r="D82" s="11"/>
      <c r="E82" s="11"/>
      <c r="F82" s="11"/>
      <c r="G82" s="11"/>
      <c r="H82" s="11"/>
      <c r="I82" s="11"/>
      <c r="J82" s="11"/>
      <c r="K82" s="11"/>
      <c r="L82" s="11"/>
      <c r="M82" s="11"/>
      <c r="N82" s="11"/>
    </row>
    <row r="83" spans="1:14" ht="15" customHeight="1" x14ac:dyDescent="0.25">
      <c r="A83" s="13">
        <f t="shared" si="4"/>
        <v>302</v>
      </c>
      <c r="B83" s="173">
        <v>-8</v>
      </c>
      <c r="C83" s="11"/>
      <c r="D83" s="11"/>
      <c r="E83" s="11"/>
      <c r="F83" s="11"/>
      <c r="G83" s="11"/>
      <c r="H83" s="11"/>
      <c r="I83" s="11"/>
      <c r="J83" s="11"/>
      <c r="K83" s="11"/>
      <c r="L83" s="11"/>
      <c r="M83" s="11"/>
      <c r="N83" s="11"/>
    </row>
    <row r="84" spans="1:14" ht="15" customHeight="1" x14ac:dyDescent="0.25">
      <c r="A84" s="13">
        <f t="shared" si="4"/>
        <v>303</v>
      </c>
      <c r="B84" s="173">
        <v>-7.6</v>
      </c>
      <c r="C84" s="11"/>
      <c r="D84" s="11"/>
      <c r="E84" s="11"/>
      <c r="F84" s="11"/>
      <c r="G84" s="11"/>
      <c r="H84" s="11"/>
      <c r="I84" s="11"/>
      <c r="J84" s="11"/>
      <c r="K84" s="11"/>
      <c r="L84" s="11"/>
      <c r="M84" s="11"/>
      <c r="N84" s="161"/>
    </row>
    <row r="85" spans="1:14" ht="15" customHeight="1" x14ac:dyDescent="0.25">
      <c r="A85" s="13">
        <f t="shared" si="4"/>
        <v>304</v>
      </c>
      <c r="B85" s="173">
        <v>-7.2</v>
      </c>
      <c r="C85" s="11"/>
      <c r="D85" s="11"/>
      <c r="E85" s="11"/>
      <c r="F85" s="11"/>
      <c r="G85" s="11"/>
      <c r="H85" s="11"/>
      <c r="I85" s="11"/>
      <c r="J85" s="11"/>
      <c r="K85" s="11"/>
      <c r="L85" s="11"/>
      <c r="M85" s="11"/>
      <c r="N85" s="11"/>
    </row>
    <row r="86" spans="1:14" ht="15" customHeight="1" x14ac:dyDescent="0.25">
      <c r="A86" s="13">
        <f t="shared" si="4"/>
        <v>305</v>
      </c>
      <c r="B86" s="173">
        <v>-6.8</v>
      </c>
      <c r="C86" s="11"/>
      <c r="D86" s="11"/>
      <c r="E86" s="11"/>
      <c r="F86" s="11"/>
      <c r="G86" s="11"/>
      <c r="H86" s="11"/>
      <c r="I86" s="11"/>
      <c r="J86" s="11"/>
      <c r="K86" s="11"/>
      <c r="L86" s="11"/>
      <c r="M86" s="11"/>
      <c r="N86" s="11"/>
    </row>
    <row r="87" spans="1:14" ht="15" customHeight="1" x14ac:dyDescent="0.25">
      <c r="A87" s="13">
        <f t="shared" si="4"/>
        <v>306</v>
      </c>
      <c r="B87" s="173">
        <v>-6.4</v>
      </c>
      <c r="C87" s="11"/>
      <c r="D87" s="11"/>
      <c r="E87" s="11"/>
      <c r="F87" s="11"/>
      <c r="G87" s="11"/>
      <c r="H87" s="11"/>
      <c r="I87" s="11"/>
      <c r="J87" s="11"/>
      <c r="K87" s="11"/>
      <c r="L87" s="11"/>
      <c r="M87" s="11"/>
      <c r="N87" s="11"/>
    </row>
    <row r="88" spans="1:14" ht="15" customHeight="1" x14ac:dyDescent="0.25">
      <c r="A88" s="13">
        <f t="shared" si="4"/>
        <v>307</v>
      </c>
      <c r="B88" s="173">
        <v>-6</v>
      </c>
      <c r="C88" s="11"/>
      <c r="D88" s="11"/>
      <c r="E88" s="11"/>
      <c r="F88" s="11"/>
      <c r="G88" s="11"/>
      <c r="H88" s="11"/>
      <c r="I88" s="11"/>
      <c r="J88" s="11"/>
      <c r="K88" s="11"/>
      <c r="L88" s="11"/>
      <c r="M88" s="11"/>
      <c r="N88" s="11"/>
    </row>
    <row r="89" spans="1:14" ht="15" customHeight="1" x14ac:dyDescent="0.25">
      <c r="A89" s="13">
        <f t="shared" si="4"/>
        <v>308</v>
      </c>
      <c r="B89" s="173">
        <v>-5.6</v>
      </c>
      <c r="C89" s="11"/>
      <c r="D89" s="11"/>
      <c r="E89" s="11"/>
      <c r="F89" s="11"/>
      <c r="G89" s="11"/>
      <c r="H89" s="11"/>
      <c r="I89" s="11"/>
      <c r="J89" s="11"/>
      <c r="K89" s="11"/>
      <c r="L89" s="11"/>
      <c r="M89" s="11"/>
      <c r="N89" s="11"/>
    </row>
    <row r="90" spans="1:14" ht="15" customHeight="1" x14ac:dyDescent="0.25">
      <c r="A90" s="13">
        <f t="shared" si="4"/>
        <v>309</v>
      </c>
      <c r="B90" s="173">
        <v>-5.2</v>
      </c>
      <c r="C90" s="11"/>
      <c r="D90" s="11"/>
      <c r="E90" s="11"/>
      <c r="F90" s="11"/>
      <c r="G90" s="11"/>
      <c r="H90" s="11"/>
      <c r="I90" s="11"/>
      <c r="J90" s="11"/>
      <c r="K90" s="11"/>
      <c r="L90" s="11"/>
      <c r="M90" s="11"/>
      <c r="N90" s="11"/>
    </row>
    <row r="91" spans="1:14" ht="15" customHeight="1" x14ac:dyDescent="0.25">
      <c r="A91" s="13">
        <f t="shared" si="4"/>
        <v>310</v>
      </c>
      <c r="B91" s="173">
        <v>-4.8</v>
      </c>
      <c r="C91" s="11"/>
      <c r="D91" s="11"/>
      <c r="E91" s="11"/>
      <c r="F91" s="11"/>
      <c r="G91" s="11"/>
      <c r="H91" s="11"/>
      <c r="I91" s="11"/>
      <c r="J91" s="11"/>
      <c r="K91" s="11"/>
      <c r="L91" s="11"/>
      <c r="M91" s="11"/>
      <c r="N91" s="11"/>
    </row>
    <row r="92" spans="1:14" ht="15" customHeight="1" x14ac:dyDescent="0.25">
      <c r="A92" s="13">
        <f t="shared" si="4"/>
        <v>311</v>
      </c>
      <c r="B92" s="173">
        <v>-4.4000000000000004</v>
      </c>
      <c r="C92" s="11"/>
      <c r="D92" s="11"/>
      <c r="E92" s="11"/>
      <c r="F92" s="11"/>
      <c r="G92" s="11"/>
      <c r="H92" s="11"/>
      <c r="I92" s="11"/>
      <c r="J92" s="11"/>
      <c r="K92" s="11"/>
      <c r="L92" s="11"/>
      <c r="M92" s="11"/>
      <c r="N92" s="11"/>
    </row>
    <row r="93" spans="1:14" ht="15" customHeight="1" x14ac:dyDescent="0.25">
      <c r="A93" s="13">
        <f t="shared" si="4"/>
        <v>312</v>
      </c>
      <c r="B93" s="173">
        <v>-4</v>
      </c>
      <c r="C93" s="11"/>
      <c r="D93" s="11"/>
      <c r="E93" s="11"/>
      <c r="F93" s="11"/>
      <c r="G93" s="11"/>
      <c r="H93" s="11"/>
      <c r="I93" s="11"/>
      <c r="J93" s="11"/>
      <c r="K93" s="11"/>
      <c r="L93" s="11"/>
      <c r="M93" s="11"/>
      <c r="N93" s="11"/>
    </row>
    <row r="94" spans="1:14" ht="15" customHeight="1" x14ac:dyDescent="0.25">
      <c r="A94" s="13">
        <f t="shared" si="4"/>
        <v>313</v>
      </c>
      <c r="B94" s="173">
        <v>-3.6</v>
      </c>
      <c r="C94" s="11"/>
      <c r="D94" s="11"/>
      <c r="E94" s="11"/>
      <c r="F94" s="11"/>
      <c r="G94" s="11"/>
      <c r="H94" s="11"/>
      <c r="I94" s="11"/>
      <c r="J94" s="11"/>
      <c r="K94" s="11"/>
      <c r="L94" s="11"/>
      <c r="M94" s="11"/>
      <c r="N94" s="11"/>
    </row>
    <row r="95" spans="1:14" ht="15" customHeight="1" x14ac:dyDescent="0.25">
      <c r="A95" s="13">
        <f t="shared" si="4"/>
        <v>314</v>
      </c>
      <c r="B95" s="173">
        <v>-3.2</v>
      </c>
      <c r="C95" s="11"/>
      <c r="D95" s="11"/>
      <c r="E95" s="11"/>
      <c r="F95" s="11"/>
      <c r="G95" s="11"/>
      <c r="H95" s="11"/>
      <c r="I95" s="11"/>
      <c r="J95" s="11"/>
      <c r="K95" s="11"/>
      <c r="L95" s="11"/>
      <c r="M95" s="11"/>
      <c r="N95" s="11"/>
    </row>
    <row r="96" spans="1:14" ht="15" customHeight="1" x14ac:dyDescent="0.25">
      <c r="A96" s="13">
        <f t="shared" si="4"/>
        <v>315</v>
      </c>
      <c r="B96" s="173">
        <v>-2.8</v>
      </c>
      <c r="C96" s="11"/>
      <c r="D96" s="11"/>
      <c r="E96" s="11"/>
      <c r="F96" s="11"/>
      <c r="G96" s="11"/>
      <c r="H96" s="11"/>
      <c r="I96" s="11"/>
      <c r="J96" s="11"/>
      <c r="K96" s="11"/>
      <c r="L96" s="11"/>
      <c r="M96" s="11"/>
      <c r="N96" s="11"/>
    </row>
    <row r="97" spans="1:14" ht="15" customHeight="1" x14ac:dyDescent="0.25">
      <c r="A97" s="13">
        <f t="shared" si="4"/>
        <v>316</v>
      </c>
      <c r="B97" s="173">
        <v>-2.4</v>
      </c>
      <c r="C97" s="11"/>
      <c r="D97" s="11"/>
      <c r="E97" s="11"/>
      <c r="F97" s="11"/>
      <c r="G97" s="11"/>
      <c r="H97" s="11"/>
      <c r="I97" s="11"/>
      <c r="J97" s="11"/>
      <c r="K97" s="11"/>
      <c r="L97" s="11"/>
      <c r="M97" s="11"/>
      <c r="N97" s="11"/>
    </row>
    <row r="98" spans="1:14" ht="15" customHeight="1" x14ac:dyDescent="0.25">
      <c r="A98" s="13">
        <f t="shared" si="4"/>
        <v>317</v>
      </c>
      <c r="B98" s="173">
        <v>-2</v>
      </c>
      <c r="C98" s="11"/>
      <c r="D98" s="11"/>
      <c r="E98" s="11"/>
      <c r="F98" s="11"/>
      <c r="G98" s="11"/>
      <c r="H98" s="11"/>
      <c r="I98" s="11"/>
      <c r="J98" s="11"/>
      <c r="K98" s="11"/>
      <c r="L98" s="11"/>
      <c r="M98" s="11"/>
      <c r="N98" s="11"/>
    </row>
    <row r="99" spans="1:14" ht="15" customHeight="1" x14ac:dyDescent="0.25">
      <c r="A99" s="13">
        <f t="shared" ref="A99:A117" si="5">A100-1</f>
        <v>318</v>
      </c>
      <c r="B99" s="173">
        <v>-1.6</v>
      </c>
      <c r="C99" s="11"/>
      <c r="D99" s="11"/>
      <c r="E99" s="11"/>
      <c r="F99" s="11"/>
      <c r="G99" s="11"/>
      <c r="H99" s="11"/>
      <c r="I99" s="11"/>
      <c r="J99" s="11"/>
      <c r="K99" s="11"/>
      <c r="L99" s="11"/>
      <c r="M99" s="11"/>
      <c r="N99" s="11"/>
    </row>
    <row r="100" spans="1:14" ht="15" customHeight="1" x14ac:dyDescent="0.25">
      <c r="A100" s="13">
        <f t="shared" si="5"/>
        <v>319</v>
      </c>
      <c r="B100" s="173">
        <v>-1.2</v>
      </c>
      <c r="C100" s="11"/>
      <c r="D100" s="11"/>
      <c r="E100" s="11"/>
      <c r="F100" s="11"/>
      <c r="G100" s="11"/>
      <c r="H100" s="11"/>
      <c r="I100" s="11"/>
      <c r="J100" s="11"/>
      <c r="K100" s="11"/>
      <c r="L100" s="11"/>
      <c r="M100" s="11"/>
      <c r="N100" s="11"/>
    </row>
    <row r="101" spans="1:14" ht="15" customHeight="1" x14ac:dyDescent="0.25">
      <c r="A101" s="13">
        <f t="shared" si="5"/>
        <v>320</v>
      </c>
      <c r="B101" s="173">
        <v>-0.8</v>
      </c>
      <c r="C101" s="11"/>
      <c r="D101" s="11"/>
      <c r="E101" s="11"/>
      <c r="F101" s="11"/>
      <c r="G101" s="11"/>
      <c r="H101" s="11"/>
      <c r="I101" s="11"/>
      <c r="J101" s="11"/>
      <c r="K101" s="11"/>
      <c r="L101" s="11"/>
      <c r="M101" s="11"/>
      <c r="N101" s="11"/>
    </row>
    <row r="102" spans="1:14" ht="15" customHeight="1" x14ac:dyDescent="0.25">
      <c r="A102" s="174">
        <f t="shared" si="5"/>
        <v>321</v>
      </c>
      <c r="B102" s="175">
        <v>-0.4</v>
      </c>
      <c r="C102" s="11"/>
      <c r="D102" s="11"/>
      <c r="E102" s="11"/>
      <c r="F102" s="11"/>
      <c r="G102" s="11"/>
      <c r="H102" s="11"/>
      <c r="I102" s="11"/>
      <c r="J102" s="11"/>
      <c r="K102" s="11"/>
      <c r="L102" s="11"/>
      <c r="M102" s="11"/>
      <c r="N102" s="11"/>
    </row>
    <row r="103" spans="1:14" ht="15" customHeight="1" x14ac:dyDescent="0.25">
      <c r="A103" s="176">
        <f t="shared" si="5"/>
        <v>322</v>
      </c>
      <c r="B103" s="177">
        <v>0</v>
      </c>
      <c r="C103" s="178"/>
      <c r="D103" s="11"/>
      <c r="E103" s="11"/>
      <c r="F103" s="11"/>
      <c r="G103" s="11"/>
      <c r="H103" s="11"/>
      <c r="I103" s="11"/>
      <c r="J103" s="11"/>
      <c r="K103" s="11"/>
      <c r="L103" s="11"/>
      <c r="M103" s="11"/>
      <c r="N103" s="11"/>
    </row>
    <row r="104" spans="1:14" ht="15" customHeight="1" x14ac:dyDescent="0.25">
      <c r="A104" s="176">
        <f t="shared" si="5"/>
        <v>323</v>
      </c>
      <c r="B104" s="177">
        <v>0</v>
      </c>
      <c r="C104" s="178"/>
      <c r="D104" s="11"/>
      <c r="E104" s="11"/>
      <c r="F104" s="11"/>
      <c r="G104" s="11"/>
      <c r="H104" s="11"/>
      <c r="I104" s="11"/>
      <c r="J104" s="11"/>
      <c r="K104" s="11"/>
      <c r="L104" s="11"/>
      <c r="M104" s="11"/>
      <c r="N104" s="11"/>
    </row>
    <row r="105" spans="1:14" ht="15" customHeight="1" x14ac:dyDescent="0.25">
      <c r="A105" s="176">
        <f t="shared" si="5"/>
        <v>324</v>
      </c>
      <c r="B105" s="177">
        <v>0</v>
      </c>
      <c r="C105" s="178"/>
      <c r="D105" s="11"/>
      <c r="E105" s="11"/>
      <c r="F105" s="11"/>
      <c r="G105" s="11"/>
      <c r="H105" s="11"/>
      <c r="I105" s="11"/>
      <c r="J105" s="11"/>
      <c r="K105" s="11"/>
      <c r="L105" s="11"/>
      <c r="M105" s="11"/>
      <c r="N105" s="11"/>
    </row>
    <row r="106" spans="1:14" ht="15" customHeight="1" x14ac:dyDescent="0.25">
      <c r="A106" s="176">
        <f t="shared" si="5"/>
        <v>325</v>
      </c>
      <c r="B106" s="177">
        <v>0</v>
      </c>
      <c r="C106" s="178"/>
      <c r="D106" s="11"/>
      <c r="E106" s="11"/>
      <c r="F106" s="11"/>
      <c r="G106" s="11"/>
      <c r="H106" s="11"/>
      <c r="I106" s="11"/>
      <c r="J106" s="11"/>
      <c r="K106" s="11"/>
      <c r="L106" s="11"/>
      <c r="M106" s="11"/>
      <c r="N106" s="11"/>
    </row>
    <row r="107" spans="1:14" ht="15" customHeight="1" x14ac:dyDescent="0.25">
      <c r="A107" s="176">
        <f t="shared" si="5"/>
        <v>326</v>
      </c>
      <c r="B107" s="177">
        <v>0</v>
      </c>
      <c r="C107" s="178"/>
      <c r="D107" s="11"/>
      <c r="E107" s="11"/>
      <c r="F107" s="11"/>
      <c r="G107" s="11"/>
      <c r="H107" s="11"/>
      <c r="I107" s="11"/>
      <c r="J107" s="11"/>
      <c r="K107" s="11"/>
      <c r="L107" s="11"/>
      <c r="M107" s="11"/>
      <c r="N107" s="11"/>
    </row>
    <row r="108" spans="1:14" ht="15" customHeight="1" x14ac:dyDescent="0.25">
      <c r="A108" s="176">
        <f t="shared" si="5"/>
        <v>327</v>
      </c>
      <c r="B108" s="177">
        <v>0</v>
      </c>
      <c r="C108" s="178"/>
      <c r="D108" s="11"/>
      <c r="E108" s="11"/>
      <c r="F108" s="11"/>
      <c r="G108" s="11"/>
      <c r="H108" s="11"/>
      <c r="I108" s="11"/>
      <c r="J108" s="11"/>
      <c r="K108" s="11"/>
      <c r="L108" s="11"/>
      <c r="M108" s="11"/>
      <c r="N108" s="11"/>
    </row>
    <row r="109" spans="1:14" ht="15" customHeight="1" x14ac:dyDescent="0.25">
      <c r="A109" s="176">
        <f t="shared" si="5"/>
        <v>328</v>
      </c>
      <c r="B109" s="177">
        <v>0</v>
      </c>
      <c r="C109" s="178"/>
      <c r="D109" s="11"/>
      <c r="E109" s="11"/>
      <c r="F109" s="11"/>
      <c r="G109" s="11"/>
      <c r="H109" s="11"/>
      <c r="I109" s="11"/>
      <c r="J109" s="11"/>
      <c r="K109" s="11"/>
      <c r="L109" s="11"/>
      <c r="M109" s="11"/>
      <c r="N109" s="11"/>
    </row>
    <row r="110" spans="1:14" ht="15" customHeight="1" x14ac:dyDescent="0.25">
      <c r="A110" s="176">
        <f t="shared" si="5"/>
        <v>329</v>
      </c>
      <c r="B110" s="177">
        <v>0</v>
      </c>
      <c r="C110" s="178"/>
      <c r="D110" s="11"/>
      <c r="E110" s="11"/>
      <c r="F110" s="11"/>
      <c r="G110" s="11"/>
      <c r="H110" s="11"/>
      <c r="I110" s="11"/>
      <c r="J110" s="11"/>
      <c r="K110" s="11"/>
      <c r="L110" s="11"/>
      <c r="M110" s="11"/>
      <c r="N110" s="11"/>
    </row>
    <row r="111" spans="1:14" ht="15" customHeight="1" x14ac:dyDescent="0.25">
      <c r="A111" s="176">
        <f t="shared" si="5"/>
        <v>330</v>
      </c>
      <c r="B111" s="177">
        <v>0</v>
      </c>
      <c r="C111" s="178"/>
      <c r="D111" s="11"/>
      <c r="E111" s="11"/>
      <c r="F111" s="11"/>
      <c r="G111" s="11"/>
      <c r="H111" s="11"/>
      <c r="I111" s="11"/>
      <c r="J111" s="11"/>
      <c r="K111" s="11"/>
      <c r="L111" s="11"/>
      <c r="M111" s="11"/>
      <c r="N111" s="11"/>
    </row>
    <row r="112" spans="1:14" ht="15" customHeight="1" x14ac:dyDescent="0.25">
      <c r="A112" s="176">
        <f t="shared" si="5"/>
        <v>331</v>
      </c>
      <c r="B112" s="177">
        <v>0</v>
      </c>
      <c r="C112" s="178"/>
      <c r="D112" s="11"/>
      <c r="E112" s="11"/>
      <c r="F112" s="11"/>
      <c r="G112" s="11"/>
      <c r="H112" s="11"/>
      <c r="I112" s="11"/>
      <c r="J112" s="11"/>
      <c r="K112" s="11"/>
      <c r="L112" s="11"/>
      <c r="M112" s="11"/>
      <c r="N112" s="11"/>
    </row>
    <row r="113" spans="1:14" ht="15" customHeight="1" x14ac:dyDescent="0.25">
      <c r="A113" s="176">
        <f t="shared" si="5"/>
        <v>332</v>
      </c>
      <c r="B113" s="177">
        <v>0</v>
      </c>
      <c r="C113" s="178"/>
      <c r="D113" s="11"/>
      <c r="E113" s="11"/>
      <c r="F113" s="11"/>
      <c r="G113" s="11"/>
      <c r="H113" s="11"/>
      <c r="I113" s="11"/>
      <c r="J113" s="11"/>
      <c r="K113" s="11"/>
      <c r="L113" s="11"/>
      <c r="M113" s="11"/>
      <c r="N113" s="11"/>
    </row>
    <row r="114" spans="1:14" ht="15" customHeight="1" x14ac:dyDescent="0.25">
      <c r="A114" s="176">
        <f t="shared" si="5"/>
        <v>333</v>
      </c>
      <c r="B114" s="177">
        <v>0</v>
      </c>
      <c r="C114" s="178"/>
      <c r="D114" s="11"/>
      <c r="E114" s="11"/>
      <c r="F114" s="11"/>
      <c r="G114" s="11"/>
      <c r="H114" s="11"/>
      <c r="I114" s="11"/>
      <c r="J114" s="11"/>
      <c r="K114" s="11"/>
      <c r="L114" s="11"/>
      <c r="M114" s="11"/>
      <c r="N114" s="11"/>
    </row>
    <row r="115" spans="1:14" ht="15" customHeight="1" x14ac:dyDescent="0.25">
      <c r="A115" s="176">
        <f t="shared" si="5"/>
        <v>334</v>
      </c>
      <c r="B115" s="177">
        <v>0</v>
      </c>
      <c r="C115" s="178"/>
      <c r="D115" s="11"/>
      <c r="E115" s="11"/>
      <c r="F115" s="11"/>
      <c r="G115" s="11"/>
      <c r="H115" s="11"/>
      <c r="I115" s="11"/>
      <c r="J115" s="11"/>
      <c r="K115" s="11"/>
      <c r="L115" s="11"/>
      <c r="M115" s="11"/>
      <c r="N115" s="11"/>
    </row>
    <row r="116" spans="1:14" ht="15" customHeight="1" x14ac:dyDescent="0.25">
      <c r="A116" s="176">
        <f t="shared" si="5"/>
        <v>335</v>
      </c>
      <c r="B116" s="177">
        <v>0</v>
      </c>
      <c r="C116" s="178"/>
      <c r="D116" s="11"/>
      <c r="E116" s="11"/>
      <c r="F116" s="11"/>
      <c r="G116" s="11"/>
      <c r="H116" s="11"/>
      <c r="I116" s="11"/>
      <c r="J116" s="11"/>
      <c r="K116" s="11"/>
      <c r="L116" s="11"/>
      <c r="M116" s="11"/>
      <c r="N116" s="11"/>
    </row>
    <row r="117" spans="1:14" ht="15" customHeight="1" x14ac:dyDescent="0.25">
      <c r="A117" s="176">
        <f t="shared" si="5"/>
        <v>336</v>
      </c>
      <c r="B117" s="177">
        <v>0</v>
      </c>
      <c r="C117" s="178"/>
      <c r="D117" s="11"/>
      <c r="E117" s="11"/>
      <c r="F117" s="11"/>
      <c r="G117" s="11"/>
      <c r="H117" s="11"/>
      <c r="I117" s="11"/>
      <c r="J117" s="11"/>
      <c r="K117" s="11"/>
      <c r="L117" s="11"/>
      <c r="M117" s="11"/>
      <c r="N117" s="11"/>
    </row>
    <row r="118" spans="1:14" ht="15" customHeight="1" x14ac:dyDescent="0.25">
      <c r="A118" s="179">
        <f>($J$1*60)+$K$1</f>
        <v>337</v>
      </c>
      <c r="B118" s="180">
        <v>0</v>
      </c>
      <c r="C118" s="178"/>
      <c r="D118" s="11"/>
      <c r="E118" s="11"/>
      <c r="F118" s="11"/>
      <c r="G118" s="11"/>
      <c r="H118" s="11"/>
      <c r="I118" s="11"/>
      <c r="J118" s="11"/>
      <c r="K118" s="11"/>
      <c r="L118" s="11"/>
      <c r="M118" s="11"/>
      <c r="N118" s="11"/>
    </row>
    <row r="119" spans="1:14" ht="15" customHeight="1" x14ac:dyDescent="0.25">
      <c r="A119" s="181">
        <f t="shared" ref="A119:A182" si="6">A118+1</f>
        <v>338</v>
      </c>
      <c r="B119" s="182">
        <v>0.4</v>
      </c>
      <c r="C119" s="11"/>
      <c r="D119" s="11"/>
      <c r="E119" s="11"/>
      <c r="F119" s="11"/>
      <c r="G119" s="11"/>
      <c r="H119" s="11"/>
      <c r="I119" s="11"/>
      <c r="J119" s="11"/>
      <c r="K119" s="11"/>
      <c r="L119" s="11"/>
      <c r="M119" s="11"/>
      <c r="N119" s="11"/>
    </row>
    <row r="120" spans="1:14" ht="15" customHeight="1" x14ac:dyDescent="0.25">
      <c r="A120" s="13">
        <f t="shared" si="6"/>
        <v>339</v>
      </c>
      <c r="B120" s="173">
        <v>0.8</v>
      </c>
      <c r="C120" s="11"/>
      <c r="D120" s="11"/>
      <c r="E120" s="111"/>
      <c r="F120" s="11"/>
      <c r="G120" s="11"/>
      <c r="H120" s="11"/>
      <c r="I120" s="11"/>
      <c r="J120" s="11"/>
      <c r="K120" s="11"/>
      <c r="L120" s="11"/>
      <c r="M120" s="11"/>
      <c r="N120" s="11"/>
    </row>
    <row r="121" spans="1:14" ht="15" customHeight="1" x14ac:dyDescent="0.25">
      <c r="A121" s="13">
        <f t="shared" si="6"/>
        <v>340</v>
      </c>
      <c r="B121" s="173">
        <v>1.2</v>
      </c>
      <c r="C121" s="11"/>
      <c r="D121" s="11"/>
      <c r="E121" s="11"/>
      <c r="F121" s="11"/>
      <c r="G121" s="11"/>
      <c r="H121" s="11"/>
      <c r="I121" s="11"/>
      <c r="J121" s="11"/>
      <c r="K121" s="11"/>
      <c r="L121" s="11"/>
      <c r="M121" s="11"/>
      <c r="N121" s="11"/>
    </row>
    <row r="122" spans="1:14" ht="15" customHeight="1" x14ac:dyDescent="0.25">
      <c r="A122" s="13">
        <f t="shared" si="6"/>
        <v>341</v>
      </c>
      <c r="B122" s="173">
        <v>1.6</v>
      </c>
      <c r="C122" s="11"/>
      <c r="D122" s="11"/>
      <c r="E122" s="11"/>
      <c r="F122" s="11"/>
      <c r="G122" s="11"/>
      <c r="H122" s="11"/>
      <c r="I122" s="11"/>
      <c r="J122" s="11"/>
      <c r="K122" s="11"/>
      <c r="L122" s="11"/>
      <c r="M122" s="11"/>
      <c r="N122" s="11"/>
    </row>
    <row r="123" spans="1:14" ht="15" customHeight="1" x14ac:dyDescent="0.25">
      <c r="A123" s="13">
        <f t="shared" si="6"/>
        <v>342</v>
      </c>
      <c r="B123" s="173">
        <v>2</v>
      </c>
      <c r="C123" s="11"/>
      <c r="D123" s="11"/>
      <c r="E123" s="11"/>
      <c r="F123" s="11"/>
      <c r="G123" s="11"/>
      <c r="H123" s="11"/>
      <c r="I123" s="11"/>
      <c r="J123" s="11"/>
      <c r="K123" s="11"/>
      <c r="L123" s="11"/>
      <c r="M123" s="11"/>
      <c r="N123" s="11"/>
    </row>
    <row r="124" spans="1:14" ht="15" customHeight="1" x14ac:dyDescent="0.25">
      <c r="A124" s="13">
        <f t="shared" si="6"/>
        <v>343</v>
      </c>
      <c r="B124" s="173">
        <v>2.4</v>
      </c>
      <c r="C124" s="11"/>
      <c r="D124" s="11"/>
      <c r="E124" s="11"/>
      <c r="F124" s="11"/>
      <c r="G124" s="11"/>
      <c r="H124" s="11"/>
      <c r="I124" s="11"/>
      <c r="J124" s="11"/>
      <c r="K124" s="11"/>
      <c r="L124" s="11"/>
      <c r="M124" s="11"/>
      <c r="N124" s="11"/>
    </row>
    <row r="125" spans="1:14" ht="15" customHeight="1" x14ac:dyDescent="0.25">
      <c r="A125" s="13">
        <f t="shared" si="6"/>
        <v>344</v>
      </c>
      <c r="B125" s="173">
        <v>2.8</v>
      </c>
      <c r="C125" s="11"/>
      <c r="D125" s="11"/>
      <c r="E125" s="11"/>
      <c r="F125" s="11"/>
      <c r="G125" s="11"/>
      <c r="H125" s="11"/>
      <c r="I125" s="11"/>
      <c r="J125" s="11"/>
      <c r="K125" s="11"/>
      <c r="L125" s="11"/>
      <c r="M125" s="11"/>
      <c r="N125" s="11"/>
    </row>
    <row r="126" spans="1:14" ht="15" customHeight="1" x14ac:dyDescent="0.25">
      <c r="A126" s="13">
        <f t="shared" si="6"/>
        <v>345</v>
      </c>
      <c r="B126" s="173">
        <v>3.2</v>
      </c>
      <c r="C126" s="11"/>
      <c r="D126" s="11"/>
      <c r="E126" s="11"/>
      <c r="F126" s="11"/>
      <c r="G126" s="11"/>
      <c r="H126" s="11"/>
      <c r="I126" s="11"/>
      <c r="J126" s="11"/>
      <c r="K126" s="11"/>
      <c r="L126" s="11"/>
      <c r="M126" s="11"/>
      <c r="N126" s="11"/>
    </row>
    <row r="127" spans="1:14" ht="15" customHeight="1" x14ac:dyDescent="0.25">
      <c r="A127" s="13">
        <f t="shared" si="6"/>
        <v>346</v>
      </c>
      <c r="B127" s="173">
        <v>3.6</v>
      </c>
      <c r="C127" s="11"/>
      <c r="D127" s="11"/>
      <c r="E127" s="11"/>
      <c r="F127" s="11"/>
      <c r="G127" s="11"/>
      <c r="H127" s="11"/>
      <c r="I127" s="11"/>
      <c r="J127" s="11"/>
      <c r="K127" s="11"/>
      <c r="L127" s="11"/>
      <c r="M127" s="11"/>
      <c r="N127" s="11"/>
    </row>
    <row r="128" spans="1:14" ht="15" customHeight="1" x14ac:dyDescent="0.25">
      <c r="A128" s="13">
        <f t="shared" si="6"/>
        <v>347</v>
      </c>
      <c r="B128" s="173">
        <v>4</v>
      </c>
      <c r="C128" s="11"/>
      <c r="D128" s="11"/>
      <c r="E128" s="11"/>
      <c r="F128" s="11"/>
      <c r="G128" s="11"/>
      <c r="H128" s="11"/>
      <c r="I128" s="11"/>
      <c r="J128" s="11"/>
      <c r="K128" s="11"/>
      <c r="L128" s="11"/>
      <c r="M128" s="11"/>
      <c r="N128" s="11"/>
    </row>
    <row r="129" spans="1:14" ht="15" customHeight="1" x14ac:dyDescent="0.25">
      <c r="A129" s="13">
        <f t="shared" si="6"/>
        <v>348</v>
      </c>
      <c r="B129" s="173">
        <v>4.4000000000000004</v>
      </c>
      <c r="C129" s="11"/>
      <c r="D129" s="11"/>
      <c r="E129" s="11"/>
      <c r="F129" s="11"/>
      <c r="G129" s="11"/>
      <c r="H129" s="11"/>
      <c r="I129" s="11"/>
      <c r="J129" s="11"/>
      <c r="K129" s="11"/>
      <c r="L129" s="11"/>
      <c r="M129" s="11"/>
      <c r="N129" s="11"/>
    </row>
    <row r="130" spans="1:14" ht="15" customHeight="1" x14ac:dyDescent="0.25">
      <c r="A130" s="13">
        <f t="shared" si="6"/>
        <v>349</v>
      </c>
      <c r="B130" s="173">
        <v>4.8</v>
      </c>
      <c r="C130" s="11"/>
      <c r="D130" s="11"/>
      <c r="E130" s="11"/>
      <c r="F130" s="11"/>
      <c r="G130" s="11"/>
      <c r="H130" s="11"/>
      <c r="I130" s="11"/>
      <c r="J130" s="11"/>
      <c r="K130" s="11"/>
      <c r="L130" s="11"/>
      <c r="M130" s="11"/>
      <c r="N130" s="11"/>
    </row>
    <row r="131" spans="1:14" ht="15" customHeight="1" x14ac:dyDescent="0.25">
      <c r="A131" s="13">
        <f t="shared" si="6"/>
        <v>350</v>
      </c>
      <c r="B131" s="173">
        <v>5.2</v>
      </c>
      <c r="C131" s="11"/>
      <c r="D131" s="11"/>
      <c r="E131" s="11"/>
      <c r="F131" s="11"/>
      <c r="G131" s="11"/>
      <c r="H131" s="11"/>
      <c r="I131" s="11"/>
      <c r="J131" s="11"/>
      <c r="K131" s="11"/>
      <c r="L131" s="11"/>
      <c r="M131" s="11"/>
      <c r="N131" s="11"/>
    </row>
    <row r="132" spans="1:14" ht="15" customHeight="1" x14ac:dyDescent="0.25">
      <c r="A132" s="13">
        <f t="shared" si="6"/>
        <v>351</v>
      </c>
      <c r="B132" s="173">
        <v>5.6</v>
      </c>
      <c r="C132" s="11"/>
      <c r="D132" s="11"/>
      <c r="E132" s="11"/>
      <c r="F132" s="11"/>
      <c r="G132" s="11"/>
      <c r="H132" s="11"/>
      <c r="I132" s="11"/>
      <c r="J132" s="11"/>
      <c r="K132" s="11"/>
      <c r="L132" s="11"/>
      <c r="M132" s="11"/>
      <c r="N132" s="11"/>
    </row>
    <row r="133" spans="1:14" ht="15" customHeight="1" x14ac:dyDescent="0.25">
      <c r="A133" s="13">
        <f t="shared" si="6"/>
        <v>352</v>
      </c>
      <c r="B133" s="173">
        <v>6</v>
      </c>
      <c r="C133" s="11"/>
      <c r="D133" s="11"/>
      <c r="E133" s="11"/>
      <c r="F133" s="11"/>
      <c r="G133" s="11"/>
      <c r="H133" s="11"/>
      <c r="I133" s="11"/>
      <c r="J133" s="11"/>
      <c r="K133" s="11"/>
      <c r="L133" s="11"/>
      <c r="M133" s="11"/>
      <c r="N133" s="11"/>
    </row>
    <row r="134" spans="1:14" ht="15" customHeight="1" x14ac:dyDescent="0.25">
      <c r="A134" s="13">
        <f t="shared" si="6"/>
        <v>353</v>
      </c>
      <c r="B134" s="173">
        <v>6.4</v>
      </c>
      <c r="C134" s="11"/>
      <c r="D134" s="11"/>
      <c r="E134" s="11"/>
      <c r="F134" s="11"/>
      <c r="G134" s="11"/>
      <c r="H134" s="11"/>
      <c r="I134" s="11"/>
      <c r="J134" s="11"/>
      <c r="K134" s="11"/>
      <c r="L134" s="11"/>
      <c r="M134" s="11"/>
      <c r="N134" s="11"/>
    </row>
    <row r="135" spans="1:14" ht="15" customHeight="1" x14ac:dyDescent="0.25">
      <c r="A135" s="13">
        <f t="shared" si="6"/>
        <v>354</v>
      </c>
      <c r="B135" s="173">
        <v>6.8</v>
      </c>
      <c r="C135" s="11"/>
      <c r="D135" s="11"/>
      <c r="E135" s="11"/>
      <c r="F135" s="11"/>
      <c r="G135" s="11"/>
      <c r="H135" s="11"/>
      <c r="I135" s="11"/>
      <c r="J135" s="11"/>
      <c r="K135" s="11"/>
      <c r="L135" s="11"/>
      <c r="M135" s="11"/>
      <c r="N135" s="11"/>
    </row>
    <row r="136" spans="1:14" ht="15" customHeight="1" x14ac:dyDescent="0.25">
      <c r="A136" s="13">
        <f t="shared" si="6"/>
        <v>355</v>
      </c>
      <c r="B136" s="173">
        <v>7.2</v>
      </c>
      <c r="C136" s="11"/>
      <c r="D136" s="11"/>
      <c r="E136" s="11"/>
      <c r="F136" s="11"/>
      <c r="G136" s="11"/>
      <c r="H136" s="11"/>
      <c r="I136" s="11"/>
      <c r="J136" s="11"/>
      <c r="K136" s="11"/>
      <c r="L136" s="11"/>
      <c r="M136" s="11"/>
      <c r="N136" s="11"/>
    </row>
    <row r="137" spans="1:14" ht="15" customHeight="1" x14ac:dyDescent="0.25">
      <c r="A137" s="13">
        <f t="shared" si="6"/>
        <v>356</v>
      </c>
      <c r="B137" s="173">
        <v>7.6</v>
      </c>
      <c r="C137" s="11"/>
      <c r="D137" s="11"/>
      <c r="E137" s="11"/>
      <c r="F137" s="11"/>
      <c r="G137" s="11"/>
      <c r="H137" s="11"/>
      <c r="I137" s="11"/>
      <c r="J137" s="11"/>
      <c r="K137" s="11"/>
      <c r="L137" s="11"/>
      <c r="M137" s="11"/>
      <c r="N137" s="11"/>
    </row>
    <row r="138" spans="1:14" ht="15" customHeight="1" x14ac:dyDescent="0.25">
      <c r="A138" s="13">
        <f t="shared" si="6"/>
        <v>357</v>
      </c>
      <c r="B138" s="173">
        <v>8</v>
      </c>
      <c r="C138" s="11"/>
      <c r="D138" s="11"/>
      <c r="E138" s="11"/>
      <c r="F138" s="11"/>
      <c r="G138" s="11"/>
      <c r="H138" s="11"/>
      <c r="I138" s="11"/>
      <c r="J138" s="11"/>
      <c r="K138" s="11"/>
      <c r="L138" s="11"/>
      <c r="M138" s="11"/>
      <c r="N138" s="11"/>
    </row>
    <row r="139" spans="1:14" ht="15" customHeight="1" x14ac:dyDescent="0.25">
      <c r="A139" s="13">
        <f t="shared" si="6"/>
        <v>358</v>
      </c>
      <c r="B139" s="173">
        <v>8.4</v>
      </c>
      <c r="C139" s="11"/>
      <c r="D139" s="11"/>
      <c r="E139" s="11"/>
      <c r="F139" s="11"/>
      <c r="G139" s="11"/>
      <c r="H139" s="11"/>
      <c r="I139" s="11"/>
      <c r="J139" s="11"/>
      <c r="K139" s="11"/>
      <c r="L139" s="11"/>
      <c r="M139" s="11"/>
      <c r="N139" s="11"/>
    </row>
    <row r="140" spans="1:14" ht="15" customHeight="1" x14ac:dyDescent="0.25">
      <c r="A140" s="13">
        <f t="shared" si="6"/>
        <v>359</v>
      </c>
      <c r="B140" s="173">
        <v>8.8000000000000007</v>
      </c>
      <c r="C140" s="11"/>
      <c r="D140" s="11"/>
      <c r="E140" s="11"/>
      <c r="F140" s="11"/>
      <c r="G140" s="11"/>
      <c r="H140" s="11"/>
      <c r="I140" s="11"/>
      <c r="J140" s="11"/>
      <c r="K140" s="11"/>
      <c r="L140" s="11"/>
      <c r="M140" s="11"/>
      <c r="N140" s="11"/>
    </row>
    <row r="141" spans="1:14" ht="15" customHeight="1" x14ac:dyDescent="0.25">
      <c r="A141" s="13">
        <f t="shared" si="6"/>
        <v>360</v>
      </c>
      <c r="B141" s="173">
        <v>9.1999999999999993</v>
      </c>
      <c r="C141" s="11"/>
      <c r="D141" s="11"/>
      <c r="E141" s="11"/>
      <c r="F141" s="11"/>
      <c r="G141" s="11"/>
      <c r="H141" s="11"/>
      <c r="I141" s="11"/>
      <c r="J141" s="11"/>
      <c r="K141" s="11"/>
      <c r="L141" s="11"/>
      <c r="M141" s="11"/>
      <c r="N141" s="11"/>
    </row>
    <row r="142" spans="1:14" ht="15" customHeight="1" x14ac:dyDescent="0.25">
      <c r="A142" s="13">
        <f t="shared" si="6"/>
        <v>361</v>
      </c>
      <c r="B142" s="173">
        <v>9.6</v>
      </c>
      <c r="C142" s="11"/>
      <c r="D142" s="11"/>
      <c r="E142" s="11"/>
      <c r="F142" s="11"/>
      <c r="G142" s="11"/>
      <c r="H142" s="11"/>
      <c r="I142" s="11"/>
      <c r="J142" s="11"/>
      <c r="K142" s="11"/>
      <c r="L142" s="11"/>
      <c r="M142" s="11"/>
      <c r="N142" s="11"/>
    </row>
    <row r="143" spans="1:14" ht="15" customHeight="1" x14ac:dyDescent="0.25">
      <c r="A143" s="13">
        <f t="shared" si="6"/>
        <v>362</v>
      </c>
      <c r="B143" s="173">
        <v>10</v>
      </c>
      <c r="C143" s="11"/>
      <c r="D143" s="11"/>
      <c r="E143" s="11"/>
      <c r="F143" s="11"/>
      <c r="G143" s="11"/>
      <c r="H143" s="11"/>
      <c r="I143" s="11"/>
      <c r="J143" s="11"/>
      <c r="K143" s="11"/>
      <c r="L143" s="11"/>
      <c r="M143" s="11"/>
      <c r="N143" s="11"/>
    </row>
    <row r="144" spans="1:14" ht="15" customHeight="1" x14ac:dyDescent="0.25">
      <c r="A144" s="13">
        <f t="shared" si="6"/>
        <v>363</v>
      </c>
      <c r="B144" s="173">
        <v>10.4</v>
      </c>
      <c r="C144" s="11"/>
      <c r="D144" s="11"/>
      <c r="E144" s="11"/>
      <c r="F144" s="11"/>
      <c r="G144" s="11"/>
      <c r="H144" s="11"/>
      <c r="I144" s="11"/>
      <c r="J144" s="11"/>
      <c r="K144" s="11"/>
      <c r="L144" s="11"/>
      <c r="M144" s="11"/>
      <c r="N144" s="11"/>
    </row>
    <row r="145" spans="1:14" ht="15" customHeight="1" x14ac:dyDescent="0.25">
      <c r="A145" s="13">
        <f t="shared" si="6"/>
        <v>364</v>
      </c>
      <c r="B145" s="173">
        <v>10.8</v>
      </c>
      <c r="C145" s="11"/>
      <c r="D145" s="11"/>
      <c r="E145" s="11"/>
      <c r="F145" s="11"/>
      <c r="G145" s="11"/>
      <c r="H145" s="11"/>
      <c r="I145" s="11"/>
      <c r="J145" s="11"/>
      <c r="K145" s="11"/>
      <c r="L145" s="11"/>
      <c r="M145" s="11"/>
      <c r="N145" s="11"/>
    </row>
    <row r="146" spans="1:14" ht="15" customHeight="1" x14ac:dyDescent="0.25">
      <c r="A146" s="13">
        <f t="shared" si="6"/>
        <v>365</v>
      </c>
      <c r="B146" s="173">
        <v>11.2</v>
      </c>
      <c r="C146" s="11"/>
      <c r="D146" s="11"/>
      <c r="E146" s="11"/>
      <c r="F146" s="11"/>
      <c r="G146" s="11"/>
      <c r="H146" s="11"/>
      <c r="I146" s="11"/>
      <c r="J146" s="11"/>
      <c r="K146" s="11"/>
      <c r="L146" s="11"/>
      <c r="M146" s="11"/>
      <c r="N146" s="11"/>
    </row>
    <row r="147" spans="1:14" ht="15" customHeight="1" x14ac:dyDescent="0.25">
      <c r="A147" s="13">
        <f t="shared" si="6"/>
        <v>366</v>
      </c>
      <c r="B147" s="173">
        <v>11.6</v>
      </c>
      <c r="C147" s="11"/>
      <c r="D147" s="11"/>
      <c r="E147" s="11"/>
      <c r="F147" s="11"/>
      <c r="G147" s="11"/>
      <c r="H147" s="11"/>
      <c r="I147" s="11"/>
      <c r="J147" s="11"/>
      <c r="K147" s="11"/>
      <c r="L147" s="11"/>
      <c r="M147" s="11"/>
      <c r="N147" s="11"/>
    </row>
    <row r="148" spans="1:14" ht="15" customHeight="1" x14ac:dyDescent="0.25">
      <c r="A148" s="13">
        <f t="shared" si="6"/>
        <v>367</v>
      </c>
      <c r="B148" s="173">
        <v>12</v>
      </c>
      <c r="C148" s="11"/>
      <c r="D148" s="11"/>
      <c r="E148" s="11"/>
      <c r="F148" s="11"/>
      <c r="G148" s="11"/>
      <c r="H148" s="11"/>
      <c r="I148" s="11"/>
      <c r="J148" s="11"/>
      <c r="K148" s="11"/>
      <c r="L148" s="11"/>
      <c r="M148" s="11"/>
      <c r="N148" s="11"/>
    </row>
    <row r="149" spans="1:14" ht="15" customHeight="1" x14ac:dyDescent="0.25">
      <c r="A149" s="13">
        <f t="shared" si="6"/>
        <v>368</v>
      </c>
      <c r="B149" s="173">
        <v>12.4</v>
      </c>
      <c r="C149" s="11"/>
      <c r="D149" s="11"/>
      <c r="E149" s="11"/>
      <c r="F149" s="11"/>
      <c r="G149" s="11"/>
      <c r="H149" s="11"/>
      <c r="I149" s="11"/>
      <c r="J149" s="11"/>
      <c r="K149" s="11"/>
      <c r="L149" s="11"/>
      <c r="M149" s="11"/>
      <c r="N149" s="11"/>
    </row>
    <row r="150" spans="1:14" ht="15" customHeight="1" x14ac:dyDescent="0.25">
      <c r="A150" s="13">
        <f t="shared" si="6"/>
        <v>369</v>
      </c>
      <c r="B150" s="173">
        <v>12.8</v>
      </c>
      <c r="C150" s="11"/>
      <c r="D150" s="11"/>
      <c r="E150" s="11"/>
      <c r="F150" s="11"/>
      <c r="G150" s="11"/>
      <c r="H150" s="11"/>
      <c r="I150" s="11"/>
      <c r="J150" s="11"/>
      <c r="K150" s="11"/>
      <c r="L150" s="11"/>
      <c r="M150" s="11"/>
      <c r="N150" s="11"/>
    </row>
    <row r="151" spans="1:14" ht="15" customHeight="1" x14ac:dyDescent="0.25">
      <c r="A151" s="13">
        <f t="shared" si="6"/>
        <v>370</v>
      </c>
      <c r="B151" s="173">
        <v>13.2</v>
      </c>
      <c r="C151" s="11"/>
      <c r="D151" s="11"/>
      <c r="E151" s="11"/>
      <c r="F151" s="11"/>
      <c r="G151" s="11"/>
      <c r="H151" s="11"/>
      <c r="I151" s="11"/>
      <c r="J151" s="11"/>
      <c r="K151" s="11"/>
      <c r="L151" s="11"/>
      <c r="M151" s="11"/>
      <c r="N151" s="11"/>
    </row>
    <row r="152" spans="1:14" ht="15" customHeight="1" x14ac:dyDescent="0.25">
      <c r="A152" s="13">
        <f t="shared" si="6"/>
        <v>371</v>
      </c>
      <c r="B152" s="173">
        <v>13.6</v>
      </c>
      <c r="C152" s="11"/>
      <c r="D152" s="11"/>
      <c r="E152" s="11"/>
      <c r="F152" s="11"/>
      <c r="G152" s="11"/>
      <c r="H152" s="11"/>
      <c r="I152" s="11"/>
      <c r="J152" s="11"/>
      <c r="K152" s="11"/>
      <c r="L152" s="11"/>
      <c r="M152" s="11"/>
      <c r="N152" s="11"/>
    </row>
    <row r="153" spans="1:14" ht="15" customHeight="1" x14ac:dyDescent="0.25">
      <c r="A153" s="13">
        <f t="shared" si="6"/>
        <v>372</v>
      </c>
      <c r="B153" s="173">
        <v>14</v>
      </c>
      <c r="C153" s="11"/>
      <c r="D153" s="11"/>
      <c r="E153" s="11"/>
      <c r="F153" s="11"/>
      <c r="G153" s="11"/>
      <c r="H153" s="11"/>
      <c r="I153" s="11"/>
      <c r="J153" s="11"/>
      <c r="K153" s="11"/>
      <c r="L153" s="11"/>
      <c r="M153" s="11"/>
      <c r="N153" s="11"/>
    </row>
    <row r="154" spans="1:14" ht="15" customHeight="1" x14ac:dyDescent="0.25">
      <c r="A154" s="13">
        <f t="shared" si="6"/>
        <v>373</v>
      </c>
      <c r="B154" s="173">
        <v>14.4</v>
      </c>
      <c r="C154" s="11"/>
      <c r="D154" s="11"/>
      <c r="E154" s="11"/>
      <c r="F154" s="11"/>
      <c r="G154" s="11"/>
      <c r="H154" s="11"/>
      <c r="I154" s="11"/>
      <c r="J154" s="11"/>
      <c r="K154" s="11"/>
      <c r="L154" s="11"/>
      <c r="M154" s="11"/>
      <c r="N154" s="11"/>
    </row>
    <row r="155" spans="1:14" ht="15" customHeight="1" x14ac:dyDescent="0.25">
      <c r="A155" s="13">
        <f t="shared" si="6"/>
        <v>374</v>
      </c>
      <c r="B155" s="173">
        <v>14.8</v>
      </c>
      <c r="C155" s="11"/>
      <c r="D155" s="11"/>
      <c r="E155" s="11"/>
      <c r="F155" s="11"/>
      <c r="G155" s="11"/>
      <c r="H155" s="11"/>
      <c r="I155" s="11"/>
      <c r="J155" s="11"/>
      <c r="K155" s="11"/>
      <c r="L155" s="11"/>
      <c r="M155" s="11"/>
      <c r="N155" s="11"/>
    </row>
    <row r="156" spans="1:14" ht="15" customHeight="1" x14ac:dyDescent="0.25">
      <c r="A156" s="13">
        <f t="shared" si="6"/>
        <v>375</v>
      </c>
      <c r="B156" s="173">
        <v>15.2</v>
      </c>
      <c r="C156" s="11"/>
      <c r="D156" s="11"/>
      <c r="E156" s="11"/>
      <c r="F156" s="11"/>
      <c r="G156" s="11"/>
      <c r="H156" s="11"/>
      <c r="I156" s="11"/>
      <c r="J156" s="11"/>
      <c r="K156" s="11"/>
      <c r="L156" s="11"/>
      <c r="M156" s="11"/>
      <c r="N156" s="11"/>
    </row>
    <row r="157" spans="1:14" ht="15" customHeight="1" x14ac:dyDescent="0.25">
      <c r="A157" s="13">
        <f t="shared" si="6"/>
        <v>376</v>
      </c>
      <c r="B157" s="173">
        <v>15.6</v>
      </c>
      <c r="C157" s="11"/>
      <c r="D157" s="11"/>
      <c r="E157" s="11"/>
      <c r="F157" s="11"/>
      <c r="G157" s="11"/>
      <c r="H157" s="11"/>
      <c r="I157" s="11"/>
      <c r="J157" s="11"/>
      <c r="K157" s="11"/>
      <c r="L157" s="11"/>
      <c r="M157" s="11"/>
      <c r="N157" s="11"/>
    </row>
    <row r="158" spans="1:14" ht="15" customHeight="1" x14ac:dyDescent="0.25">
      <c r="A158" s="13">
        <f t="shared" si="6"/>
        <v>377</v>
      </c>
      <c r="B158" s="173">
        <v>16</v>
      </c>
      <c r="C158" s="11"/>
      <c r="D158" s="11"/>
      <c r="E158" s="11"/>
      <c r="F158" s="11"/>
      <c r="G158" s="11"/>
      <c r="H158" s="11"/>
      <c r="I158" s="11"/>
      <c r="J158" s="11"/>
      <c r="K158" s="11"/>
      <c r="L158" s="11"/>
      <c r="M158" s="11"/>
      <c r="N158" s="11"/>
    </row>
    <row r="159" spans="1:14" ht="15" customHeight="1" x14ac:dyDescent="0.25">
      <c r="A159" s="13">
        <f t="shared" si="6"/>
        <v>378</v>
      </c>
      <c r="B159" s="173">
        <v>16.399999999999999</v>
      </c>
      <c r="C159" s="11"/>
      <c r="D159" s="11"/>
      <c r="E159" s="11"/>
      <c r="F159" s="11"/>
      <c r="G159" s="11"/>
      <c r="H159" s="11"/>
      <c r="I159" s="11"/>
      <c r="J159" s="11"/>
      <c r="K159" s="11"/>
      <c r="L159" s="11"/>
      <c r="M159" s="11"/>
      <c r="N159" s="11"/>
    </row>
    <row r="160" spans="1:14" ht="15" customHeight="1" x14ac:dyDescent="0.25">
      <c r="A160" s="13">
        <f t="shared" si="6"/>
        <v>379</v>
      </c>
      <c r="B160" s="173">
        <v>16.8</v>
      </c>
      <c r="C160" s="11"/>
      <c r="D160" s="11"/>
      <c r="E160" s="11"/>
      <c r="F160" s="11"/>
      <c r="G160" s="11"/>
      <c r="H160" s="11"/>
      <c r="I160" s="11"/>
      <c r="J160" s="11"/>
      <c r="K160" s="11"/>
      <c r="L160" s="11"/>
      <c r="M160" s="11"/>
      <c r="N160" s="11"/>
    </row>
    <row r="161" spans="1:14" ht="15" customHeight="1" x14ac:dyDescent="0.25">
      <c r="A161" s="13">
        <f t="shared" si="6"/>
        <v>380</v>
      </c>
      <c r="B161" s="173">
        <v>17.2</v>
      </c>
      <c r="C161" s="11"/>
      <c r="D161" s="11"/>
      <c r="E161" s="11"/>
      <c r="F161" s="11"/>
      <c r="G161" s="11"/>
      <c r="H161" s="11"/>
      <c r="I161" s="11"/>
      <c r="J161" s="11"/>
      <c r="K161" s="11"/>
      <c r="L161" s="11"/>
      <c r="M161" s="11"/>
      <c r="N161" s="11"/>
    </row>
    <row r="162" spans="1:14" ht="15" customHeight="1" x14ac:dyDescent="0.25">
      <c r="A162" s="13">
        <f t="shared" si="6"/>
        <v>381</v>
      </c>
      <c r="B162" s="173">
        <v>17.600000000000001</v>
      </c>
      <c r="C162" s="11"/>
      <c r="D162" s="11"/>
      <c r="E162" s="11"/>
      <c r="F162" s="11"/>
      <c r="G162" s="11"/>
      <c r="H162" s="11"/>
      <c r="I162" s="11"/>
      <c r="J162" s="11"/>
      <c r="K162" s="11"/>
      <c r="L162" s="11"/>
      <c r="M162" s="11"/>
      <c r="N162" s="11"/>
    </row>
    <row r="163" spans="1:14" ht="15" customHeight="1" x14ac:dyDescent="0.25">
      <c r="A163" s="13">
        <f t="shared" si="6"/>
        <v>382</v>
      </c>
      <c r="B163" s="173">
        <v>18</v>
      </c>
      <c r="C163" s="11"/>
      <c r="D163" s="11"/>
      <c r="E163" s="11"/>
      <c r="F163" s="11"/>
      <c r="G163" s="11"/>
      <c r="H163" s="11"/>
      <c r="I163" s="11"/>
      <c r="J163" s="11"/>
      <c r="K163" s="11"/>
      <c r="L163" s="11"/>
      <c r="M163" s="11"/>
      <c r="N163" s="11"/>
    </row>
    <row r="164" spans="1:14" ht="15" customHeight="1" x14ac:dyDescent="0.25">
      <c r="A164" s="13">
        <f t="shared" si="6"/>
        <v>383</v>
      </c>
      <c r="B164" s="173">
        <v>18.399999999999999</v>
      </c>
      <c r="C164" s="11"/>
      <c r="D164" s="11"/>
      <c r="E164" s="11"/>
      <c r="F164" s="11"/>
      <c r="G164" s="11"/>
      <c r="H164" s="11"/>
      <c r="I164" s="11"/>
      <c r="J164" s="11"/>
      <c r="K164" s="11"/>
      <c r="L164" s="11"/>
      <c r="M164" s="11"/>
      <c r="N164" s="11"/>
    </row>
    <row r="165" spans="1:14" ht="15" customHeight="1" x14ac:dyDescent="0.25">
      <c r="A165" s="13">
        <f t="shared" si="6"/>
        <v>384</v>
      </c>
      <c r="B165" s="173">
        <v>18.8</v>
      </c>
      <c r="C165" s="11"/>
      <c r="D165" s="11"/>
      <c r="E165" s="11"/>
      <c r="F165" s="11"/>
      <c r="G165" s="11"/>
      <c r="H165" s="11"/>
      <c r="I165" s="11"/>
      <c r="J165" s="11"/>
      <c r="K165" s="11"/>
      <c r="L165" s="11"/>
      <c r="M165" s="11"/>
      <c r="N165" s="11"/>
    </row>
    <row r="166" spans="1:14" ht="15" customHeight="1" x14ac:dyDescent="0.25">
      <c r="A166" s="13">
        <f t="shared" si="6"/>
        <v>385</v>
      </c>
      <c r="B166" s="173">
        <v>19.2</v>
      </c>
      <c r="C166" s="11"/>
      <c r="D166" s="11"/>
      <c r="E166" s="11"/>
      <c r="F166" s="11"/>
      <c r="G166" s="11"/>
      <c r="H166" s="11"/>
      <c r="I166" s="11"/>
      <c r="J166" s="11"/>
      <c r="K166" s="11"/>
      <c r="L166" s="11"/>
      <c r="M166" s="11"/>
      <c r="N166" s="11"/>
    </row>
    <row r="167" spans="1:14" ht="15" customHeight="1" x14ac:dyDescent="0.25">
      <c r="A167" s="13">
        <f t="shared" si="6"/>
        <v>386</v>
      </c>
      <c r="B167" s="173">
        <v>19.600000000000001</v>
      </c>
      <c r="C167" s="11"/>
      <c r="D167" s="11"/>
      <c r="E167" s="11"/>
      <c r="F167" s="11"/>
      <c r="G167" s="11"/>
      <c r="H167" s="11"/>
      <c r="I167" s="11"/>
      <c r="J167" s="11"/>
      <c r="K167" s="11"/>
      <c r="L167" s="11"/>
      <c r="M167" s="11"/>
      <c r="N167" s="11"/>
    </row>
    <row r="168" spans="1:14" ht="15" customHeight="1" x14ac:dyDescent="0.25">
      <c r="A168" s="13">
        <f t="shared" si="6"/>
        <v>387</v>
      </c>
      <c r="B168" s="173">
        <v>20</v>
      </c>
      <c r="C168" s="11"/>
      <c r="D168" s="11"/>
      <c r="E168" s="11"/>
      <c r="F168" s="11"/>
      <c r="G168" s="11"/>
      <c r="H168" s="11"/>
      <c r="I168" s="11"/>
      <c r="J168" s="11"/>
      <c r="K168" s="11"/>
      <c r="L168" s="11"/>
      <c r="M168" s="11"/>
      <c r="N168" s="11"/>
    </row>
    <row r="169" spans="1:14" ht="15" customHeight="1" x14ac:dyDescent="0.25">
      <c r="A169" s="13">
        <f t="shared" si="6"/>
        <v>388</v>
      </c>
      <c r="B169" s="173">
        <v>20.399999999999999</v>
      </c>
      <c r="C169" s="11"/>
      <c r="D169" s="11"/>
      <c r="E169" s="11"/>
      <c r="F169" s="11"/>
      <c r="G169" s="11"/>
      <c r="H169" s="11"/>
      <c r="I169" s="11"/>
      <c r="J169" s="11"/>
      <c r="K169" s="11"/>
      <c r="L169" s="11"/>
      <c r="M169" s="11"/>
      <c r="N169" s="11"/>
    </row>
    <row r="170" spans="1:14" ht="15" customHeight="1" x14ac:dyDescent="0.25">
      <c r="A170" s="13">
        <f t="shared" si="6"/>
        <v>389</v>
      </c>
      <c r="B170" s="173">
        <v>20.8</v>
      </c>
      <c r="C170" s="11"/>
      <c r="D170" s="11"/>
      <c r="E170" s="11"/>
      <c r="F170" s="11"/>
      <c r="G170" s="11"/>
      <c r="H170" s="11"/>
      <c r="I170" s="11"/>
      <c r="J170" s="11"/>
      <c r="K170" s="11"/>
      <c r="L170" s="11"/>
      <c r="M170" s="11"/>
      <c r="N170" s="11"/>
    </row>
    <row r="171" spans="1:14" ht="15" customHeight="1" x14ac:dyDescent="0.25">
      <c r="A171" s="13">
        <f t="shared" si="6"/>
        <v>390</v>
      </c>
      <c r="B171" s="173">
        <v>21.2</v>
      </c>
      <c r="C171" s="11"/>
      <c r="D171" s="11"/>
      <c r="E171" s="11"/>
      <c r="F171" s="11"/>
      <c r="G171" s="11"/>
      <c r="H171" s="11"/>
      <c r="I171" s="11"/>
      <c r="J171" s="11"/>
      <c r="K171" s="11"/>
      <c r="L171" s="11"/>
      <c r="M171" s="11"/>
      <c r="N171" s="11"/>
    </row>
    <row r="172" spans="1:14" ht="15" customHeight="1" x14ac:dyDescent="0.25">
      <c r="A172" s="13">
        <f t="shared" si="6"/>
        <v>391</v>
      </c>
      <c r="B172" s="173">
        <v>21.6</v>
      </c>
      <c r="C172" s="11"/>
      <c r="D172" s="11"/>
      <c r="E172" s="11"/>
      <c r="F172" s="11"/>
      <c r="G172" s="11"/>
      <c r="H172" s="11"/>
      <c r="I172" s="11"/>
      <c r="J172" s="11"/>
      <c r="K172" s="11"/>
      <c r="L172" s="11"/>
      <c r="M172" s="11"/>
      <c r="N172" s="11"/>
    </row>
    <row r="173" spans="1:14" ht="15" customHeight="1" x14ac:dyDescent="0.25">
      <c r="A173" s="13">
        <f t="shared" si="6"/>
        <v>392</v>
      </c>
      <c r="B173" s="173">
        <v>22</v>
      </c>
      <c r="C173" s="11"/>
      <c r="D173" s="11"/>
      <c r="E173" s="11"/>
      <c r="F173" s="11"/>
      <c r="G173" s="11"/>
      <c r="H173" s="11"/>
      <c r="I173" s="11"/>
      <c r="J173" s="11"/>
      <c r="K173" s="11"/>
      <c r="L173" s="11"/>
      <c r="M173" s="11"/>
      <c r="N173" s="11"/>
    </row>
    <row r="174" spans="1:14" ht="15" customHeight="1" x14ac:dyDescent="0.25">
      <c r="A174" s="13">
        <f t="shared" si="6"/>
        <v>393</v>
      </c>
      <c r="B174" s="173">
        <v>22.4</v>
      </c>
      <c r="C174" s="11"/>
      <c r="D174" s="11"/>
      <c r="E174" s="11"/>
      <c r="F174" s="11"/>
      <c r="G174" s="11"/>
      <c r="H174" s="11"/>
      <c r="I174" s="11"/>
      <c r="J174" s="11"/>
      <c r="K174" s="11"/>
      <c r="L174" s="11"/>
      <c r="M174" s="11"/>
      <c r="N174" s="11"/>
    </row>
    <row r="175" spans="1:14" ht="15" customHeight="1" x14ac:dyDescent="0.25">
      <c r="A175" s="13">
        <f t="shared" si="6"/>
        <v>394</v>
      </c>
      <c r="B175" s="173">
        <v>22.8</v>
      </c>
      <c r="C175" s="11"/>
      <c r="D175" s="11"/>
      <c r="E175" s="11"/>
      <c r="F175" s="11"/>
      <c r="G175" s="11"/>
      <c r="H175" s="11"/>
      <c r="I175" s="11"/>
      <c r="J175" s="11"/>
      <c r="K175" s="11"/>
      <c r="L175" s="11"/>
      <c r="M175" s="11"/>
      <c r="N175" s="11"/>
    </row>
    <row r="176" spans="1:14" ht="15" customHeight="1" x14ac:dyDescent="0.25">
      <c r="A176" s="13">
        <f t="shared" si="6"/>
        <v>395</v>
      </c>
      <c r="B176" s="173">
        <v>23.2</v>
      </c>
      <c r="C176" s="11"/>
      <c r="D176" s="11"/>
      <c r="E176" s="11"/>
      <c r="F176" s="11"/>
      <c r="G176" s="11"/>
      <c r="H176" s="11"/>
      <c r="I176" s="11"/>
      <c r="J176" s="11"/>
      <c r="K176" s="11"/>
      <c r="L176" s="11"/>
      <c r="M176" s="11"/>
      <c r="N176" s="11"/>
    </row>
    <row r="177" spans="1:14" ht="15" customHeight="1" x14ac:dyDescent="0.25">
      <c r="A177" s="13">
        <f t="shared" si="6"/>
        <v>396</v>
      </c>
      <c r="B177" s="173">
        <v>23.6</v>
      </c>
      <c r="C177" s="11"/>
      <c r="D177" s="11"/>
      <c r="E177" s="11"/>
      <c r="F177" s="11"/>
      <c r="G177" s="11"/>
      <c r="H177" s="11"/>
      <c r="I177" s="11"/>
      <c r="J177" s="11"/>
      <c r="K177" s="11"/>
      <c r="L177" s="11"/>
      <c r="M177" s="11"/>
      <c r="N177" s="11"/>
    </row>
    <row r="178" spans="1:14" ht="15" customHeight="1" x14ac:dyDescent="0.25">
      <c r="A178" s="13">
        <f t="shared" si="6"/>
        <v>397</v>
      </c>
      <c r="B178" s="173">
        <v>24</v>
      </c>
      <c r="C178" s="11"/>
      <c r="D178" s="11"/>
      <c r="E178" s="11"/>
      <c r="F178" s="11"/>
      <c r="G178" s="11"/>
      <c r="H178" s="11"/>
      <c r="I178" s="11"/>
      <c r="J178" s="11"/>
      <c r="K178" s="11"/>
      <c r="L178" s="11"/>
      <c r="M178" s="11"/>
      <c r="N178" s="11"/>
    </row>
    <row r="179" spans="1:14" ht="15" customHeight="1" x14ac:dyDescent="0.25">
      <c r="A179" s="13">
        <f t="shared" si="6"/>
        <v>398</v>
      </c>
      <c r="B179" s="173">
        <v>24.4</v>
      </c>
      <c r="C179" s="11"/>
      <c r="D179" s="11"/>
      <c r="E179" s="11"/>
      <c r="F179" s="11"/>
      <c r="G179" s="11"/>
      <c r="H179" s="11"/>
      <c r="I179" s="11"/>
      <c r="J179" s="11"/>
      <c r="K179" s="11"/>
      <c r="L179" s="11"/>
      <c r="M179" s="11"/>
      <c r="N179" s="11"/>
    </row>
    <row r="180" spans="1:14" ht="15" customHeight="1" x14ac:dyDescent="0.25">
      <c r="A180" s="13">
        <f t="shared" si="6"/>
        <v>399</v>
      </c>
      <c r="B180" s="173">
        <v>24.8</v>
      </c>
      <c r="C180" s="11"/>
      <c r="D180" s="11"/>
      <c r="E180" s="11"/>
      <c r="F180" s="11"/>
      <c r="G180" s="11"/>
      <c r="H180" s="11"/>
      <c r="I180" s="11"/>
      <c r="J180" s="11"/>
      <c r="K180" s="11"/>
      <c r="L180" s="11"/>
      <c r="M180" s="11"/>
      <c r="N180" s="11"/>
    </row>
    <row r="181" spans="1:14" ht="15" customHeight="1" x14ac:dyDescent="0.25">
      <c r="A181" s="13">
        <f t="shared" si="6"/>
        <v>400</v>
      </c>
      <c r="B181" s="173">
        <v>25.2</v>
      </c>
      <c r="C181" s="11"/>
      <c r="D181" s="11"/>
      <c r="E181" s="11"/>
      <c r="F181" s="11"/>
      <c r="G181" s="11"/>
      <c r="H181" s="11"/>
      <c r="I181" s="11"/>
      <c r="J181" s="11"/>
      <c r="K181" s="11"/>
      <c r="L181" s="11"/>
      <c r="M181" s="11"/>
      <c r="N181" s="11"/>
    </row>
    <row r="182" spans="1:14" ht="15" customHeight="1" x14ac:dyDescent="0.25">
      <c r="A182" s="13">
        <f t="shared" si="6"/>
        <v>401</v>
      </c>
      <c r="B182" s="173">
        <v>25.6</v>
      </c>
      <c r="C182" s="11"/>
      <c r="D182" s="11"/>
      <c r="E182" s="11"/>
      <c r="F182" s="11"/>
      <c r="G182" s="11"/>
      <c r="H182" s="11"/>
      <c r="I182" s="11"/>
      <c r="J182" s="11"/>
      <c r="K182" s="11"/>
      <c r="L182" s="11"/>
      <c r="M182" s="11"/>
      <c r="N182" s="11"/>
    </row>
    <row r="183" spans="1:14" ht="15" customHeight="1" x14ac:dyDescent="0.25">
      <c r="A183" s="13">
        <f t="shared" ref="A183:A246" si="7">A182+1</f>
        <v>402</v>
      </c>
      <c r="B183" s="173">
        <v>26</v>
      </c>
      <c r="C183" s="11"/>
      <c r="D183" s="11"/>
      <c r="E183" s="11"/>
      <c r="F183" s="11"/>
      <c r="G183" s="11"/>
      <c r="H183" s="11"/>
      <c r="I183" s="11"/>
      <c r="J183" s="11"/>
      <c r="K183" s="11"/>
      <c r="L183" s="11"/>
      <c r="M183" s="11"/>
      <c r="N183" s="11"/>
    </row>
    <row r="184" spans="1:14" ht="15" customHeight="1" x14ac:dyDescent="0.25">
      <c r="A184" s="13">
        <f t="shared" si="7"/>
        <v>403</v>
      </c>
      <c r="B184" s="173">
        <v>26.4</v>
      </c>
      <c r="C184" s="11"/>
      <c r="D184" s="11"/>
      <c r="E184" s="11"/>
      <c r="F184" s="11"/>
      <c r="G184" s="11"/>
      <c r="H184" s="11"/>
      <c r="I184" s="11"/>
      <c r="J184" s="11"/>
      <c r="K184" s="11"/>
      <c r="L184" s="11"/>
      <c r="M184" s="11"/>
      <c r="N184" s="11"/>
    </row>
    <row r="185" spans="1:14" ht="15" customHeight="1" x14ac:dyDescent="0.25">
      <c r="A185" s="13">
        <f t="shared" si="7"/>
        <v>404</v>
      </c>
      <c r="B185" s="173">
        <v>26.8</v>
      </c>
      <c r="C185" s="11"/>
      <c r="D185" s="11"/>
      <c r="E185" s="11"/>
      <c r="F185" s="11"/>
      <c r="G185" s="11"/>
      <c r="H185" s="11"/>
      <c r="I185" s="11"/>
      <c r="J185" s="11"/>
      <c r="K185" s="11"/>
      <c r="L185" s="11"/>
      <c r="M185" s="11"/>
      <c r="N185" s="11"/>
    </row>
    <row r="186" spans="1:14" ht="15" customHeight="1" x14ac:dyDescent="0.25">
      <c r="A186" s="13">
        <f t="shared" si="7"/>
        <v>405</v>
      </c>
      <c r="B186" s="173">
        <v>27.2</v>
      </c>
      <c r="C186" s="11"/>
      <c r="D186" s="11"/>
      <c r="E186" s="11"/>
      <c r="F186" s="11"/>
      <c r="G186" s="11"/>
      <c r="H186" s="11"/>
      <c r="I186" s="11"/>
      <c r="J186" s="11"/>
      <c r="K186" s="11"/>
      <c r="L186" s="11"/>
      <c r="M186" s="11"/>
      <c r="N186" s="11"/>
    </row>
    <row r="187" spans="1:14" ht="15" customHeight="1" x14ac:dyDescent="0.25">
      <c r="A187" s="13">
        <f t="shared" si="7"/>
        <v>406</v>
      </c>
      <c r="B187" s="173">
        <v>27.6</v>
      </c>
      <c r="C187" s="11"/>
      <c r="D187" s="11"/>
      <c r="E187" s="11"/>
      <c r="F187" s="11"/>
      <c r="G187" s="11"/>
      <c r="H187" s="11"/>
      <c r="I187" s="11"/>
      <c r="J187" s="11"/>
      <c r="K187" s="11"/>
      <c r="L187" s="11"/>
      <c r="M187" s="11"/>
      <c r="N187" s="11"/>
    </row>
    <row r="188" spans="1:14" ht="15" customHeight="1" x14ac:dyDescent="0.25">
      <c r="A188" s="13">
        <f t="shared" si="7"/>
        <v>407</v>
      </c>
      <c r="B188" s="173">
        <v>28</v>
      </c>
      <c r="C188" s="11"/>
      <c r="D188" s="11"/>
      <c r="E188" s="11"/>
      <c r="F188" s="11"/>
      <c r="G188" s="11"/>
      <c r="H188" s="11"/>
      <c r="I188" s="11"/>
      <c r="J188" s="11"/>
      <c r="K188" s="11"/>
      <c r="L188" s="11"/>
      <c r="M188" s="11"/>
      <c r="N188" s="11"/>
    </row>
    <row r="189" spans="1:14" ht="15" customHeight="1" x14ac:dyDescent="0.25">
      <c r="A189" s="13">
        <f t="shared" si="7"/>
        <v>408</v>
      </c>
      <c r="B189" s="173">
        <v>28.4</v>
      </c>
      <c r="C189" s="11"/>
      <c r="D189" s="11"/>
      <c r="E189" s="11"/>
      <c r="F189" s="11"/>
      <c r="G189" s="11"/>
      <c r="H189" s="11"/>
      <c r="I189" s="11"/>
      <c r="J189" s="11"/>
      <c r="K189" s="11"/>
      <c r="L189" s="11"/>
      <c r="M189" s="11"/>
      <c r="N189" s="11"/>
    </row>
    <row r="190" spans="1:14" ht="15" customHeight="1" x14ac:dyDescent="0.25">
      <c r="A190" s="13">
        <f t="shared" si="7"/>
        <v>409</v>
      </c>
      <c r="B190" s="173">
        <v>28.8</v>
      </c>
      <c r="C190" s="11"/>
      <c r="D190" s="11"/>
      <c r="E190" s="11"/>
      <c r="F190" s="11"/>
      <c r="G190" s="11"/>
      <c r="H190" s="11"/>
      <c r="I190" s="11"/>
      <c r="J190" s="11"/>
      <c r="K190" s="11"/>
      <c r="L190" s="11"/>
      <c r="M190" s="11"/>
      <c r="N190" s="11"/>
    </row>
    <row r="191" spans="1:14" ht="15" customHeight="1" x14ac:dyDescent="0.25">
      <c r="A191" s="13">
        <f t="shared" si="7"/>
        <v>410</v>
      </c>
      <c r="B191" s="173">
        <v>29.2</v>
      </c>
      <c r="C191" s="11"/>
      <c r="D191" s="11"/>
      <c r="E191" s="11"/>
      <c r="F191" s="11"/>
      <c r="G191" s="11"/>
      <c r="H191" s="11"/>
      <c r="I191" s="11"/>
      <c r="J191" s="11"/>
      <c r="K191" s="11"/>
      <c r="L191" s="11"/>
      <c r="M191" s="11"/>
      <c r="N191" s="11"/>
    </row>
    <row r="192" spans="1:14" ht="15" customHeight="1" x14ac:dyDescent="0.25">
      <c r="A192" s="13">
        <f t="shared" si="7"/>
        <v>411</v>
      </c>
      <c r="B192" s="173">
        <v>29.6</v>
      </c>
      <c r="C192" s="11"/>
      <c r="D192" s="11"/>
      <c r="E192" s="11"/>
      <c r="F192" s="11"/>
      <c r="G192" s="11"/>
      <c r="H192" s="11"/>
      <c r="I192" s="11"/>
      <c r="J192" s="11"/>
      <c r="K192" s="11"/>
      <c r="L192" s="11"/>
      <c r="M192" s="11"/>
      <c r="N192" s="11"/>
    </row>
    <row r="193" spans="1:14" ht="15" customHeight="1" x14ac:dyDescent="0.25">
      <c r="A193" s="13">
        <f t="shared" si="7"/>
        <v>412</v>
      </c>
      <c r="B193" s="173">
        <v>30</v>
      </c>
      <c r="C193" s="11"/>
      <c r="D193" s="11"/>
      <c r="E193" s="11"/>
      <c r="F193" s="11"/>
      <c r="G193" s="11"/>
      <c r="H193" s="11"/>
      <c r="I193" s="11"/>
      <c r="J193" s="11"/>
      <c r="K193" s="11"/>
      <c r="L193" s="11"/>
      <c r="M193" s="11"/>
      <c r="N193" s="11"/>
    </row>
    <row r="194" spans="1:14" ht="15" customHeight="1" x14ac:dyDescent="0.25">
      <c r="A194" s="13">
        <f t="shared" si="7"/>
        <v>413</v>
      </c>
      <c r="B194" s="173">
        <v>30.4</v>
      </c>
      <c r="C194" s="11"/>
      <c r="D194" s="11"/>
      <c r="E194" s="11"/>
      <c r="F194" s="11"/>
      <c r="G194" s="11"/>
      <c r="H194" s="11"/>
      <c r="I194" s="11"/>
      <c r="J194" s="11"/>
      <c r="K194" s="11"/>
      <c r="L194" s="11"/>
      <c r="M194" s="11"/>
      <c r="N194" s="11"/>
    </row>
    <row r="195" spans="1:14" ht="15" customHeight="1" x14ac:dyDescent="0.25">
      <c r="A195" s="13">
        <f t="shared" si="7"/>
        <v>414</v>
      </c>
      <c r="B195" s="173">
        <v>30.8</v>
      </c>
      <c r="C195" s="11"/>
      <c r="D195" s="11"/>
      <c r="E195" s="11"/>
      <c r="F195" s="11"/>
      <c r="G195" s="11"/>
      <c r="H195" s="11"/>
      <c r="I195" s="11"/>
      <c r="J195" s="11"/>
      <c r="K195" s="11"/>
      <c r="L195" s="11"/>
      <c r="M195" s="11"/>
      <c r="N195" s="11"/>
    </row>
    <row r="196" spans="1:14" ht="15" customHeight="1" x14ac:dyDescent="0.25">
      <c r="A196" s="13">
        <f t="shared" si="7"/>
        <v>415</v>
      </c>
      <c r="B196" s="173">
        <v>31.2</v>
      </c>
      <c r="C196" s="11"/>
      <c r="D196" s="11"/>
      <c r="E196" s="11"/>
      <c r="F196" s="11"/>
      <c r="G196" s="11"/>
      <c r="H196" s="11"/>
      <c r="I196" s="11"/>
      <c r="J196" s="11"/>
      <c r="K196" s="11"/>
      <c r="L196" s="11"/>
      <c r="M196" s="11"/>
      <c r="N196" s="11"/>
    </row>
    <row r="197" spans="1:14" ht="15" customHeight="1" x14ac:dyDescent="0.25">
      <c r="A197" s="13">
        <f t="shared" si="7"/>
        <v>416</v>
      </c>
      <c r="B197" s="173">
        <v>31.6</v>
      </c>
      <c r="C197" s="11"/>
      <c r="D197" s="11"/>
      <c r="E197" s="11"/>
      <c r="F197" s="11"/>
      <c r="G197" s="11"/>
      <c r="H197" s="11"/>
      <c r="I197" s="11"/>
      <c r="J197" s="11"/>
      <c r="K197" s="11"/>
      <c r="L197" s="11"/>
      <c r="M197" s="11"/>
      <c r="N197" s="11"/>
    </row>
    <row r="198" spans="1:14" ht="15" customHeight="1" x14ac:dyDescent="0.25">
      <c r="A198" s="13">
        <f t="shared" si="7"/>
        <v>417</v>
      </c>
      <c r="B198" s="173">
        <v>32</v>
      </c>
      <c r="C198" s="11"/>
      <c r="D198" s="11"/>
      <c r="E198" s="11"/>
      <c r="F198" s="11"/>
      <c r="G198" s="11"/>
      <c r="H198" s="11"/>
      <c r="I198" s="11"/>
      <c r="J198" s="11"/>
      <c r="K198" s="11"/>
      <c r="L198" s="11"/>
      <c r="M198" s="11"/>
      <c r="N198" s="11"/>
    </row>
    <row r="199" spans="1:14" ht="15" customHeight="1" x14ac:dyDescent="0.25">
      <c r="A199" s="13">
        <f t="shared" si="7"/>
        <v>418</v>
      </c>
      <c r="B199" s="173">
        <v>32.4</v>
      </c>
      <c r="C199" s="11"/>
      <c r="D199" s="11"/>
      <c r="E199" s="11"/>
      <c r="F199" s="11"/>
      <c r="G199" s="11"/>
      <c r="H199" s="11"/>
      <c r="I199" s="11"/>
      <c r="J199" s="11"/>
      <c r="K199" s="11"/>
      <c r="L199" s="11"/>
      <c r="M199" s="11"/>
      <c r="N199" s="11"/>
    </row>
    <row r="200" spans="1:14" ht="15" customHeight="1" x14ac:dyDescent="0.25">
      <c r="A200" s="13">
        <f t="shared" si="7"/>
        <v>419</v>
      </c>
      <c r="B200" s="173">
        <v>32.799999999999997</v>
      </c>
      <c r="C200" s="11"/>
      <c r="D200" s="11"/>
      <c r="E200" s="11"/>
      <c r="F200" s="11"/>
      <c r="G200" s="11"/>
      <c r="H200" s="11"/>
      <c r="I200" s="11"/>
      <c r="J200" s="11"/>
      <c r="K200" s="11"/>
      <c r="L200" s="11"/>
      <c r="M200" s="11"/>
      <c r="N200" s="11"/>
    </row>
    <row r="201" spans="1:14" ht="15" customHeight="1" x14ac:dyDescent="0.25">
      <c r="A201" s="13">
        <f t="shared" si="7"/>
        <v>420</v>
      </c>
      <c r="B201" s="173">
        <v>33.200000000000003</v>
      </c>
      <c r="C201" s="11"/>
      <c r="D201" s="11"/>
      <c r="E201" s="11"/>
      <c r="F201" s="11"/>
      <c r="G201" s="11"/>
      <c r="H201" s="11"/>
      <c r="I201" s="11"/>
      <c r="J201" s="11"/>
      <c r="K201" s="11"/>
      <c r="L201" s="11"/>
      <c r="M201" s="11"/>
      <c r="N201" s="11"/>
    </row>
    <row r="202" spans="1:14" ht="15" customHeight="1" x14ac:dyDescent="0.25">
      <c r="A202" s="13">
        <f t="shared" si="7"/>
        <v>421</v>
      </c>
      <c r="B202" s="173">
        <v>33.6</v>
      </c>
      <c r="C202" s="11"/>
      <c r="D202" s="11"/>
      <c r="E202" s="11"/>
      <c r="F202" s="11"/>
      <c r="G202" s="11"/>
      <c r="H202" s="11"/>
      <c r="I202" s="11"/>
      <c r="J202" s="11"/>
      <c r="K202" s="11"/>
      <c r="L202" s="11"/>
      <c r="M202" s="11"/>
      <c r="N202" s="11"/>
    </row>
    <row r="203" spans="1:14" ht="15" customHeight="1" x14ac:dyDescent="0.25">
      <c r="A203" s="13">
        <f t="shared" si="7"/>
        <v>422</v>
      </c>
      <c r="B203" s="173">
        <v>34</v>
      </c>
      <c r="C203" s="11"/>
      <c r="D203" s="11"/>
      <c r="E203" s="11"/>
      <c r="F203" s="11"/>
      <c r="G203" s="11"/>
      <c r="H203" s="11"/>
      <c r="I203" s="11"/>
      <c r="J203" s="11"/>
      <c r="K203" s="11"/>
      <c r="L203" s="11"/>
      <c r="M203" s="11"/>
      <c r="N203" s="11"/>
    </row>
    <row r="204" spans="1:14" ht="15" customHeight="1" x14ac:dyDescent="0.25">
      <c r="A204" s="13">
        <f t="shared" si="7"/>
        <v>423</v>
      </c>
      <c r="B204" s="173">
        <v>34.4</v>
      </c>
      <c r="C204" s="11"/>
      <c r="D204" s="11"/>
      <c r="E204" s="11"/>
      <c r="F204" s="11"/>
      <c r="G204" s="11"/>
      <c r="H204" s="11"/>
      <c r="I204" s="11"/>
      <c r="J204" s="11"/>
      <c r="K204" s="11"/>
      <c r="L204" s="11"/>
      <c r="M204" s="11"/>
      <c r="N204" s="11"/>
    </row>
    <row r="205" spans="1:14" ht="15" customHeight="1" x14ac:dyDescent="0.25">
      <c r="A205" s="13">
        <f t="shared" si="7"/>
        <v>424</v>
      </c>
      <c r="B205" s="173">
        <v>34.799999999999997</v>
      </c>
      <c r="C205" s="11"/>
      <c r="D205" s="11"/>
      <c r="E205" s="11"/>
      <c r="F205" s="11"/>
      <c r="G205" s="11"/>
      <c r="H205" s="11"/>
      <c r="I205" s="11"/>
      <c r="J205" s="11"/>
      <c r="K205" s="11"/>
      <c r="L205" s="11"/>
      <c r="M205" s="11"/>
      <c r="N205" s="11"/>
    </row>
    <row r="206" spans="1:14" ht="15" customHeight="1" x14ac:dyDescent="0.25">
      <c r="A206" s="13">
        <f t="shared" si="7"/>
        <v>425</v>
      </c>
      <c r="B206" s="173">
        <v>35.200000000000003</v>
      </c>
      <c r="C206" s="11"/>
      <c r="D206" s="11"/>
      <c r="E206" s="11"/>
      <c r="F206" s="11"/>
      <c r="G206" s="11"/>
      <c r="H206" s="11"/>
      <c r="I206" s="11"/>
      <c r="J206" s="11"/>
      <c r="K206" s="11"/>
      <c r="L206" s="11"/>
      <c r="M206" s="11"/>
      <c r="N206" s="11"/>
    </row>
    <row r="207" spans="1:14" ht="15" customHeight="1" x14ac:dyDescent="0.25">
      <c r="A207" s="13">
        <f t="shared" si="7"/>
        <v>426</v>
      </c>
      <c r="B207" s="173">
        <v>35.6</v>
      </c>
      <c r="C207" s="11"/>
      <c r="D207" s="11"/>
      <c r="E207" s="11"/>
      <c r="F207" s="11"/>
      <c r="G207" s="11"/>
      <c r="H207" s="11"/>
      <c r="I207" s="11"/>
      <c r="J207" s="11"/>
      <c r="K207" s="11"/>
      <c r="L207" s="11"/>
      <c r="M207" s="11"/>
      <c r="N207" s="11"/>
    </row>
    <row r="208" spans="1:14" ht="15" customHeight="1" x14ac:dyDescent="0.25">
      <c r="A208" s="13">
        <f t="shared" si="7"/>
        <v>427</v>
      </c>
      <c r="B208" s="173">
        <v>36</v>
      </c>
      <c r="C208" s="11"/>
      <c r="D208" s="11"/>
      <c r="E208" s="11"/>
      <c r="F208" s="11"/>
      <c r="G208" s="11"/>
      <c r="H208" s="11"/>
      <c r="I208" s="11"/>
      <c r="J208" s="11"/>
      <c r="K208" s="11"/>
      <c r="L208" s="11"/>
      <c r="M208" s="11"/>
      <c r="N208" s="11"/>
    </row>
    <row r="209" spans="1:14" ht="15" customHeight="1" x14ac:dyDescent="0.25">
      <c r="A209" s="13">
        <f t="shared" si="7"/>
        <v>428</v>
      </c>
      <c r="B209" s="173">
        <v>36.4</v>
      </c>
      <c r="C209" s="11"/>
      <c r="D209" s="11"/>
      <c r="E209" s="11"/>
      <c r="F209" s="11"/>
      <c r="G209" s="11"/>
      <c r="H209" s="11"/>
      <c r="I209" s="11"/>
      <c r="J209" s="11"/>
      <c r="K209" s="11"/>
      <c r="L209" s="11"/>
      <c r="M209" s="11"/>
      <c r="N209" s="11"/>
    </row>
    <row r="210" spans="1:14" ht="15" customHeight="1" x14ac:dyDescent="0.25">
      <c r="A210" s="13">
        <f t="shared" si="7"/>
        <v>429</v>
      </c>
      <c r="B210" s="173">
        <v>36.799999999999997</v>
      </c>
      <c r="C210" s="11"/>
      <c r="D210" s="11"/>
      <c r="E210" s="11"/>
      <c r="F210" s="11"/>
      <c r="G210" s="11"/>
      <c r="H210" s="11"/>
      <c r="I210" s="11"/>
      <c r="J210" s="11"/>
      <c r="K210" s="11"/>
      <c r="L210" s="11"/>
      <c r="M210" s="11"/>
      <c r="N210" s="11"/>
    </row>
    <row r="211" spans="1:14" ht="15" customHeight="1" x14ac:dyDescent="0.25">
      <c r="A211" s="13">
        <f t="shared" si="7"/>
        <v>430</v>
      </c>
      <c r="B211" s="173">
        <v>37.200000000000003</v>
      </c>
      <c r="C211" s="11"/>
      <c r="D211" s="11"/>
      <c r="E211" s="11"/>
      <c r="F211" s="11"/>
      <c r="G211" s="11"/>
      <c r="H211" s="11"/>
      <c r="I211" s="11"/>
      <c r="J211" s="11"/>
      <c r="K211" s="11"/>
      <c r="L211" s="11"/>
      <c r="M211" s="11"/>
      <c r="N211" s="11"/>
    </row>
    <row r="212" spans="1:14" ht="15" customHeight="1" x14ac:dyDescent="0.25">
      <c r="A212" s="13">
        <f t="shared" si="7"/>
        <v>431</v>
      </c>
      <c r="B212" s="173">
        <v>37.6</v>
      </c>
      <c r="C212" s="11"/>
      <c r="D212" s="11"/>
      <c r="E212" s="11"/>
      <c r="F212" s="11"/>
      <c r="G212" s="11"/>
      <c r="H212" s="11"/>
      <c r="I212" s="11"/>
      <c r="J212" s="11"/>
      <c r="K212" s="11"/>
      <c r="L212" s="11"/>
      <c r="M212" s="11"/>
      <c r="N212" s="11"/>
    </row>
    <row r="213" spans="1:14" ht="15" customHeight="1" x14ac:dyDescent="0.25">
      <c r="A213" s="13">
        <f t="shared" si="7"/>
        <v>432</v>
      </c>
      <c r="B213" s="173">
        <v>38</v>
      </c>
      <c r="C213" s="11"/>
      <c r="D213" s="11"/>
      <c r="E213" s="11"/>
      <c r="F213" s="11"/>
      <c r="G213" s="11"/>
      <c r="H213" s="11"/>
      <c r="I213" s="11"/>
      <c r="J213" s="11"/>
      <c r="K213" s="11"/>
      <c r="L213" s="11"/>
      <c r="M213" s="11"/>
      <c r="N213" s="11"/>
    </row>
    <row r="214" spans="1:14" ht="15" customHeight="1" x14ac:dyDescent="0.25">
      <c r="A214" s="13">
        <f t="shared" si="7"/>
        <v>433</v>
      </c>
      <c r="B214" s="173">
        <v>38.4</v>
      </c>
      <c r="C214" s="11"/>
      <c r="D214" s="11"/>
      <c r="E214" s="11"/>
      <c r="F214" s="11"/>
      <c r="G214" s="11"/>
      <c r="H214" s="11"/>
      <c r="I214" s="11"/>
      <c r="J214" s="11"/>
      <c r="K214" s="11"/>
      <c r="L214" s="11"/>
      <c r="M214" s="11"/>
      <c r="N214" s="11"/>
    </row>
    <row r="215" spans="1:14" ht="15" customHeight="1" x14ac:dyDescent="0.25">
      <c r="A215" s="13">
        <f t="shared" si="7"/>
        <v>434</v>
      </c>
      <c r="B215" s="173">
        <v>38.799999999999997</v>
      </c>
      <c r="C215" s="11"/>
      <c r="D215" s="11"/>
      <c r="E215" s="11"/>
      <c r="F215" s="11"/>
      <c r="G215" s="11"/>
      <c r="H215" s="11"/>
      <c r="I215" s="11"/>
      <c r="J215" s="11"/>
      <c r="K215" s="11"/>
      <c r="L215" s="11"/>
      <c r="M215" s="11"/>
      <c r="N215" s="11"/>
    </row>
    <row r="216" spans="1:14" ht="15" customHeight="1" x14ac:dyDescent="0.25">
      <c r="A216" s="13">
        <f t="shared" si="7"/>
        <v>435</v>
      </c>
      <c r="B216" s="173">
        <v>39.200000000000003</v>
      </c>
      <c r="C216" s="11"/>
      <c r="D216" s="11"/>
      <c r="E216" s="11"/>
      <c r="F216" s="11"/>
      <c r="G216" s="11"/>
      <c r="H216" s="11"/>
      <c r="I216" s="11"/>
      <c r="J216" s="11"/>
      <c r="K216" s="11"/>
      <c r="L216" s="11"/>
      <c r="M216" s="11"/>
      <c r="N216" s="11"/>
    </row>
    <row r="217" spans="1:14" ht="15" customHeight="1" x14ac:dyDescent="0.25">
      <c r="A217" s="13">
        <f t="shared" si="7"/>
        <v>436</v>
      </c>
      <c r="B217" s="173">
        <v>39.6</v>
      </c>
      <c r="C217" s="11"/>
      <c r="D217" s="11"/>
      <c r="E217" s="11"/>
      <c r="F217" s="11"/>
      <c r="G217" s="11"/>
      <c r="H217" s="11"/>
      <c r="I217" s="11"/>
      <c r="J217" s="11"/>
      <c r="K217" s="11"/>
      <c r="L217" s="11"/>
      <c r="M217" s="11"/>
      <c r="N217" s="11"/>
    </row>
    <row r="218" spans="1:14" ht="15" customHeight="1" x14ac:dyDescent="0.25">
      <c r="A218" s="13">
        <f t="shared" si="7"/>
        <v>437</v>
      </c>
      <c r="B218" s="173">
        <v>40</v>
      </c>
      <c r="C218" s="11"/>
      <c r="D218" s="11"/>
      <c r="E218" s="11"/>
      <c r="F218" s="11"/>
      <c r="G218" s="11"/>
      <c r="H218" s="11"/>
      <c r="I218" s="11"/>
      <c r="J218" s="11"/>
      <c r="K218" s="11"/>
      <c r="L218" s="11"/>
      <c r="M218" s="11"/>
      <c r="N218" s="11"/>
    </row>
    <row r="219" spans="1:14" ht="15" customHeight="1" x14ac:dyDescent="0.25">
      <c r="A219" s="13">
        <f t="shared" si="7"/>
        <v>438</v>
      </c>
      <c r="B219" s="173">
        <v>40.4</v>
      </c>
      <c r="C219" s="11"/>
      <c r="D219" s="11"/>
      <c r="E219" s="11"/>
      <c r="F219" s="11"/>
      <c r="G219" s="11"/>
      <c r="H219" s="11"/>
      <c r="I219" s="11"/>
      <c r="J219" s="11"/>
      <c r="K219" s="11"/>
      <c r="L219" s="11"/>
      <c r="M219" s="11"/>
      <c r="N219" s="11"/>
    </row>
    <row r="220" spans="1:14" ht="15" customHeight="1" x14ac:dyDescent="0.25">
      <c r="A220" s="13">
        <f t="shared" si="7"/>
        <v>439</v>
      </c>
      <c r="B220" s="173">
        <v>40.799999999999997</v>
      </c>
      <c r="C220" s="11"/>
      <c r="D220" s="11"/>
      <c r="E220" s="11"/>
      <c r="F220" s="11"/>
      <c r="G220" s="11"/>
      <c r="H220" s="11"/>
      <c r="I220" s="11"/>
      <c r="J220" s="11"/>
      <c r="K220" s="11"/>
      <c r="L220" s="11"/>
      <c r="M220" s="11"/>
      <c r="N220" s="11"/>
    </row>
    <row r="221" spans="1:14" ht="15" customHeight="1" x14ac:dyDescent="0.25">
      <c r="A221" s="13">
        <f t="shared" si="7"/>
        <v>440</v>
      </c>
      <c r="B221" s="173">
        <v>41.2</v>
      </c>
      <c r="C221" s="11"/>
      <c r="D221" s="11"/>
      <c r="E221" s="11"/>
      <c r="F221" s="11"/>
      <c r="G221" s="11"/>
      <c r="H221" s="11"/>
      <c r="I221" s="11"/>
      <c r="J221" s="11"/>
      <c r="K221" s="11"/>
      <c r="L221" s="11"/>
      <c r="M221" s="11"/>
      <c r="N221" s="11"/>
    </row>
    <row r="222" spans="1:14" ht="15" customHeight="1" x14ac:dyDescent="0.25">
      <c r="A222" s="13">
        <f t="shared" si="7"/>
        <v>441</v>
      </c>
      <c r="B222" s="173">
        <v>41.6</v>
      </c>
      <c r="C222" s="11"/>
      <c r="D222" s="11"/>
      <c r="E222" s="11"/>
      <c r="F222" s="11"/>
      <c r="G222" s="11"/>
      <c r="H222" s="11"/>
      <c r="I222" s="11"/>
      <c r="J222" s="11"/>
      <c r="K222" s="11"/>
      <c r="L222" s="11"/>
      <c r="M222" s="11"/>
      <c r="N222" s="11"/>
    </row>
    <row r="223" spans="1:14" ht="15" customHeight="1" x14ac:dyDescent="0.25">
      <c r="A223" s="13">
        <f t="shared" si="7"/>
        <v>442</v>
      </c>
      <c r="B223" s="173">
        <v>42</v>
      </c>
      <c r="C223" s="11"/>
      <c r="D223" s="11"/>
      <c r="E223" s="11"/>
      <c r="F223" s="11"/>
      <c r="G223" s="11"/>
      <c r="H223" s="11"/>
      <c r="I223" s="11"/>
      <c r="J223" s="11"/>
      <c r="K223" s="11"/>
      <c r="L223" s="11"/>
      <c r="M223" s="11"/>
      <c r="N223" s="11"/>
    </row>
    <row r="224" spans="1:14" ht="15" customHeight="1" x14ac:dyDescent="0.25">
      <c r="A224" s="13">
        <f t="shared" si="7"/>
        <v>443</v>
      </c>
      <c r="B224" s="173">
        <v>42.4</v>
      </c>
      <c r="C224" s="11"/>
      <c r="D224" s="11"/>
      <c r="E224" s="11"/>
      <c r="F224" s="11"/>
      <c r="G224" s="11"/>
      <c r="H224" s="11"/>
      <c r="I224" s="11"/>
      <c r="J224" s="11"/>
      <c r="K224" s="11"/>
      <c r="L224" s="11"/>
      <c r="M224" s="11"/>
      <c r="N224" s="11"/>
    </row>
    <row r="225" spans="1:14" ht="15" customHeight="1" x14ac:dyDescent="0.25">
      <c r="A225" s="13">
        <f t="shared" si="7"/>
        <v>444</v>
      </c>
      <c r="B225" s="173">
        <v>42.8</v>
      </c>
      <c r="C225" s="11"/>
      <c r="D225" s="11"/>
      <c r="E225" s="11"/>
      <c r="F225" s="11"/>
      <c r="G225" s="11"/>
      <c r="H225" s="11"/>
      <c r="I225" s="11"/>
      <c r="J225" s="11"/>
      <c r="K225" s="11"/>
      <c r="L225" s="11"/>
      <c r="M225" s="11"/>
      <c r="N225" s="11"/>
    </row>
    <row r="226" spans="1:14" ht="15" customHeight="1" x14ac:dyDescent="0.25">
      <c r="A226" s="13">
        <f t="shared" si="7"/>
        <v>445</v>
      </c>
      <c r="B226" s="173">
        <v>43.2</v>
      </c>
      <c r="C226" s="11"/>
      <c r="D226" s="11"/>
      <c r="E226" s="11"/>
      <c r="F226" s="11"/>
      <c r="G226" s="11"/>
      <c r="H226" s="11"/>
      <c r="I226" s="11"/>
      <c r="J226" s="11"/>
      <c r="K226" s="11"/>
      <c r="L226" s="11"/>
      <c r="M226" s="11"/>
      <c r="N226" s="11"/>
    </row>
    <row r="227" spans="1:14" ht="15" customHeight="1" x14ac:dyDescent="0.25">
      <c r="A227" s="13">
        <f t="shared" si="7"/>
        <v>446</v>
      </c>
      <c r="B227" s="173">
        <v>43.6</v>
      </c>
      <c r="C227" s="11"/>
      <c r="D227" s="11"/>
      <c r="E227" s="11"/>
      <c r="F227" s="11"/>
      <c r="G227" s="11"/>
      <c r="H227" s="11"/>
      <c r="I227" s="11"/>
      <c r="J227" s="11"/>
      <c r="K227" s="11"/>
      <c r="L227" s="11"/>
      <c r="M227" s="11"/>
      <c r="N227" s="11"/>
    </row>
    <row r="228" spans="1:14" ht="15" customHeight="1" x14ac:dyDescent="0.25">
      <c r="A228" s="13">
        <f t="shared" si="7"/>
        <v>447</v>
      </c>
      <c r="B228" s="173">
        <v>44</v>
      </c>
      <c r="C228" s="11"/>
      <c r="D228" s="11"/>
      <c r="E228" s="11"/>
      <c r="F228" s="11"/>
      <c r="G228" s="11"/>
      <c r="H228" s="11"/>
      <c r="I228" s="11"/>
      <c r="J228" s="11"/>
      <c r="K228" s="11"/>
      <c r="L228" s="11"/>
      <c r="M228" s="11"/>
      <c r="N228" s="11"/>
    </row>
    <row r="229" spans="1:14" ht="15" customHeight="1" x14ac:dyDescent="0.25">
      <c r="A229" s="13">
        <f t="shared" si="7"/>
        <v>448</v>
      </c>
      <c r="B229" s="173">
        <v>44.4</v>
      </c>
      <c r="C229" s="11"/>
      <c r="D229" s="11"/>
      <c r="E229" s="11"/>
      <c r="F229" s="11"/>
      <c r="G229" s="11"/>
      <c r="H229" s="11"/>
      <c r="I229" s="11"/>
      <c r="J229" s="11"/>
      <c r="K229" s="11"/>
      <c r="L229" s="11"/>
      <c r="M229" s="11"/>
      <c r="N229" s="11"/>
    </row>
    <row r="230" spans="1:14" ht="15" customHeight="1" x14ac:dyDescent="0.25">
      <c r="A230" s="13">
        <f t="shared" si="7"/>
        <v>449</v>
      </c>
      <c r="B230" s="173">
        <v>44.8</v>
      </c>
      <c r="C230" s="11"/>
      <c r="D230" s="11"/>
      <c r="E230" s="11"/>
      <c r="F230" s="11"/>
      <c r="G230" s="11"/>
      <c r="H230" s="11"/>
      <c r="I230" s="11"/>
      <c r="J230" s="11"/>
      <c r="K230" s="11"/>
      <c r="L230" s="11"/>
      <c r="M230" s="11"/>
      <c r="N230" s="11"/>
    </row>
    <row r="231" spans="1:14" ht="15" customHeight="1" x14ac:dyDescent="0.25">
      <c r="A231" s="13">
        <f t="shared" si="7"/>
        <v>450</v>
      </c>
      <c r="B231" s="173">
        <v>45.2</v>
      </c>
      <c r="C231" s="11"/>
      <c r="D231" s="11"/>
      <c r="E231" s="11"/>
      <c r="F231" s="11"/>
      <c r="G231" s="11"/>
      <c r="H231" s="11"/>
      <c r="I231" s="11"/>
      <c r="J231" s="11"/>
      <c r="K231" s="11"/>
      <c r="L231" s="11"/>
      <c r="M231" s="11"/>
      <c r="N231" s="11"/>
    </row>
    <row r="232" spans="1:14" ht="15" customHeight="1" x14ac:dyDescent="0.25">
      <c r="A232" s="13">
        <f t="shared" si="7"/>
        <v>451</v>
      </c>
      <c r="B232" s="173">
        <v>45.6</v>
      </c>
      <c r="C232" s="11"/>
      <c r="D232" s="11"/>
      <c r="E232" s="11"/>
      <c r="F232" s="11"/>
      <c r="G232" s="11"/>
      <c r="H232" s="11"/>
      <c r="I232" s="11"/>
      <c r="J232" s="11"/>
      <c r="K232" s="11"/>
      <c r="L232" s="11"/>
      <c r="M232" s="11"/>
      <c r="N232" s="11"/>
    </row>
    <row r="233" spans="1:14" ht="15" customHeight="1" x14ac:dyDescent="0.25">
      <c r="A233" s="13">
        <f t="shared" si="7"/>
        <v>452</v>
      </c>
      <c r="B233" s="173">
        <v>46</v>
      </c>
      <c r="C233" s="11"/>
      <c r="D233" s="11"/>
      <c r="E233" s="11"/>
      <c r="F233" s="11"/>
      <c r="G233" s="11"/>
      <c r="H233" s="11"/>
      <c r="I233" s="11"/>
      <c r="J233" s="11"/>
      <c r="K233" s="11"/>
      <c r="L233" s="11"/>
      <c r="M233" s="11"/>
      <c r="N233" s="11"/>
    </row>
    <row r="234" spans="1:14" ht="15" customHeight="1" x14ac:dyDescent="0.25">
      <c r="A234" s="13">
        <f t="shared" si="7"/>
        <v>453</v>
      </c>
      <c r="B234" s="173">
        <v>46.4</v>
      </c>
      <c r="C234" s="11"/>
      <c r="D234" s="11"/>
      <c r="E234" s="11"/>
      <c r="F234" s="11"/>
      <c r="G234" s="11"/>
      <c r="H234" s="11"/>
      <c r="I234" s="11"/>
      <c r="J234" s="11"/>
      <c r="K234" s="11"/>
      <c r="L234" s="11"/>
      <c r="M234" s="11"/>
      <c r="N234" s="11"/>
    </row>
    <row r="235" spans="1:14" ht="15" customHeight="1" x14ac:dyDescent="0.25">
      <c r="A235" s="13">
        <f t="shared" si="7"/>
        <v>454</v>
      </c>
      <c r="B235" s="173">
        <v>46.8</v>
      </c>
      <c r="C235" s="11"/>
      <c r="D235" s="11"/>
      <c r="E235" s="11"/>
      <c r="F235" s="11"/>
      <c r="G235" s="11"/>
      <c r="H235" s="11"/>
      <c r="I235" s="11"/>
      <c r="J235" s="11"/>
      <c r="K235" s="11"/>
      <c r="L235" s="11"/>
      <c r="M235" s="11"/>
      <c r="N235" s="11"/>
    </row>
    <row r="236" spans="1:14" ht="15" customHeight="1" x14ac:dyDescent="0.25">
      <c r="A236" s="13">
        <f t="shared" si="7"/>
        <v>455</v>
      </c>
      <c r="B236" s="173">
        <v>47.2</v>
      </c>
      <c r="C236" s="11"/>
      <c r="D236" s="11"/>
      <c r="E236" s="11"/>
      <c r="F236" s="11"/>
      <c r="G236" s="11"/>
      <c r="H236" s="11"/>
      <c r="I236" s="11"/>
      <c r="J236" s="11"/>
      <c r="K236" s="11"/>
      <c r="L236" s="11"/>
      <c r="M236" s="11"/>
      <c r="N236" s="11"/>
    </row>
    <row r="237" spans="1:14" ht="15" customHeight="1" x14ac:dyDescent="0.25">
      <c r="A237" s="13">
        <f t="shared" si="7"/>
        <v>456</v>
      </c>
      <c r="B237" s="173">
        <v>47.6</v>
      </c>
      <c r="C237" s="11"/>
      <c r="D237" s="11"/>
      <c r="E237" s="11"/>
      <c r="F237" s="11"/>
      <c r="G237" s="11"/>
      <c r="H237" s="11"/>
      <c r="I237" s="11"/>
      <c r="J237" s="11"/>
      <c r="K237" s="11"/>
      <c r="L237" s="11"/>
      <c r="M237" s="11"/>
      <c r="N237" s="11"/>
    </row>
    <row r="238" spans="1:14" ht="15" customHeight="1" x14ac:dyDescent="0.25">
      <c r="A238" s="13">
        <f t="shared" si="7"/>
        <v>457</v>
      </c>
      <c r="B238" s="173">
        <v>48</v>
      </c>
      <c r="C238" s="11"/>
      <c r="D238" s="11"/>
      <c r="E238" s="11"/>
      <c r="F238" s="11"/>
      <c r="G238" s="11"/>
      <c r="H238" s="11"/>
      <c r="I238" s="11"/>
      <c r="J238" s="11"/>
      <c r="K238" s="11"/>
      <c r="L238" s="11"/>
      <c r="M238" s="11"/>
      <c r="N238" s="11"/>
    </row>
    <row r="239" spans="1:14" ht="15" customHeight="1" x14ac:dyDescent="0.25">
      <c r="A239" s="13">
        <f t="shared" si="7"/>
        <v>458</v>
      </c>
      <c r="B239" s="173">
        <v>48.4</v>
      </c>
      <c r="C239" s="11"/>
      <c r="D239" s="11"/>
      <c r="E239" s="11"/>
      <c r="F239" s="11"/>
      <c r="G239" s="11"/>
      <c r="H239" s="11"/>
      <c r="I239" s="11"/>
      <c r="J239" s="11"/>
      <c r="K239" s="11"/>
      <c r="L239" s="11"/>
      <c r="M239" s="11"/>
      <c r="N239" s="11"/>
    </row>
    <row r="240" spans="1:14" ht="15" customHeight="1" x14ac:dyDescent="0.25">
      <c r="A240" s="13">
        <f t="shared" si="7"/>
        <v>459</v>
      </c>
      <c r="B240" s="173">
        <v>48.8</v>
      </c>
      <c r="C240" s="11"/>
      <c r="D240" s="11"/>
      <c r="E240" s="11"/>
      <c r="F240" s="11"/>
      <c r="G240" s="11"/>
      <c r="H240" s="11"/>
      <c r="I240" s="11"/>
      <c r="J240" s="11"/>
      <c r="K240" s="11"/>
      <c r="L240" s="11"/>
      <c r="M240" s="11"/>
      <c r="N240" s="11"/>
    </row>
    <row r="241" spans="1:14" ht="15" customHeight="1" x14ac:dyDescent="0.25">
      <c r="A241" s="13">
        <f t="shared" si="7"/>
        <v>460</v>
      </c>
      <c r="B241" s="173">
        <v>49.2</v>
      </c>
      <c r="C241" s="11"/>
      <c r="D241" s="11"/>
      <c r="E241" s="11"/>
      <c r="F241" s="11"/>
      <c r="G241" s="11"/>
      <c r="H241" s="11"/>
      <c r="I241" s="11"/>
      <c r="J241" s="11"/>
      <c r="K241" s="11"/>
      <c r="L241" s="11"/>
      <c r="M241" s="11"/>
      <c r="N241" s="11"/>
    </row>
    <row r="242" spans="1:14" ht="15" customHeight="1" x14ac:dyDescent="0.25">
      <c r="A242" s="13">
        <f t="shared" si="7"/>
        <v>461</v>
      </c>
      <c r="B242" s="173">
        <v>49.6</v>
      </c>
      <c r="C242" s="11"/>
      <c r="D242" s="11"/>
      <c r="E242" s="11"/>
      <c r="F242" s="11"/>
      <c r="G242" s="11"/>
      <c r="H242" s="11"/>
      <c r="I242" s="11"/>
      <c r="J242" s="11"/>
      <c r="K242" s="11"/>
      <c r="L242" s="11"/>
      <c r="M242" s="11"/>
      <c r="N242" s="11"/>
    </row>
    <row r="243" spans="1:14" ht="15" customHeight="1" x14ac:dyDescent="0.25">
      <c r="A243" s="13">
        <f t="shared" si="7"/>
        <v>462</v>
      </c>
      <c r="B243" s="173">
        <v>50</v>
      </c>
      <c r="C243" s="11"/>
      <c r="D243" s="11"/>
      <c r="E243" s="11"/>
      <c r="F243" s="11"/>
      <c r="G243" s="11"/>
      <c r="H243" s="11"/>
      <c r="I243" s="11"/>
      <c r="J243" s="11"/>
      <c r="K243" s="11"/>
      <c r="L243" s="11"/>
      <c r="M243" s="11"/>
      <c r="N243" s="11"/>
    </row>
    <row r="244" spans="1:14" ht="15" customHeight="1" x14ac:dyDescent="0.25">
      <c r="A244" s="13">
        <f t="shared" si="7"/>
        <v>463</v>
      </c>
      <c r="B244" s="173">
        <v>50.4</v>
      </c>
      <c r="C244" s="11"/>
      <c r="D244" s="11"/>
      <c r="E244" s="11"/>
      <c r="F244" s="11"/>
      <c r="G244" s="11"/>
      <c r="H244" s="11"/>
      <c r="I244" s="11"/>
      <c r="J244" s="11"/>
      <c r="K244" s="11"/>
      <c r="L244" s="11"/>
      <c r="M244" s="11"/>
      <c r="N244" s="11"/>
    </row>
    <row r="245" spans="1:14" ht="15" customHeight="1" x14ac:dyDescent="0.25">
      <c r="A245" s="13">
        <f t="shared" si="7"/>
        <v>464</v>
      </c>
      <c r="B245" s="173">
        <v>50.8</v>
      </c>
      <c r="C245" s="11"/>
      <c r="D245" s="11"/>
      <c r="E245" s="11"/>
      <c r="F245" s="11"/>
      <c r="G245" s="11"/>
      <c r="H245" s="11"/>
      <c r="I245" s="11"/>
      <c r="J245" s="11"/>
      <c r="K245" s="11"/>
      <c r="L245" s="11"/>
      <c r="M245" s="11"/>
      <c r="N245" s="11"/>
    </row>
    <row r="246" spans="1:14" ht="15" customHeight="1" x14ac:dyDescent="0.25">
      <c r="A246" s="13">
        <f t="shared" si="7"/>
        <v>465</v>
      </c>
      <c r="B246" s="173">
        <v>51.2</v>
      </c>
      <c r="C246" s="11"/>
      <c r="D246" s="11"/>
      <c r="E246" s="11"/>
      <c r="F246" s="11"/>
      <c r="G246" s="11"/>
      <c r="H246" s="11"/>
      <c r="I246" s="11"/>
      <c r="J246" s="11"/>
      <c r="K246" s="11"/>
      <c r="L246" s="11"/>
      <c r="M246" s="11"/>
      <c r="N246" s="11"/>
    </row>
    <row r="247" spans="1:14" ht="15" customHeight="1" x14ac:dyDescent="0.25">
      <c r="A247" s="13">
        <f t="shared" ref="A247:A310" si="8">A246+1</f>
        <v>466</v>
      </c>
      <c r="B247" s="173">
        <v>51.6</v>
      </c>
      <c r="C247" s="11"/>
      <c r="D247" s="11"/>
      <c r="E247" s="11"/>
      <c r="F247" s="11"/>
      <c r="G247" s="11"/>
      <c r="H247" s="11"/>
      <c r="I247" s="11"/>
      <c r="J247" s="11"/>
      <c r="K247" s="11"/>
      <c r="L247" s="11"/>
      <c r="M247" s="11"/>
      <c r="N247" s="11"/>
    </row>
    <row r="248" spans="1:14" ht="15" customHeight="1" x14ac:dyDescent="0.25">
      <c r="A248" s="13">
        <f t="shared" si="8"/>
        <v>467</v>
      </c>
      <c r="B248" s="173">
        <v>52</v>
      </c>
      <c r="C248" s="11"/>
      <c r="D248" s="11"/>
      <c r="E248" s="11"/>
      <c r="F248" s="11"/>
      <c r="G248" s="11"/>
      <c r="H248" s="11"/>
      <c r="I248" s="11"/>
      <c r="J248" s="11"/>
      <c r="K248" s="11"/>
      <c r="L248" s="11"/>
      <c r="M248" s="11"/>
      <c r="N248" s="11"/>
    </row>
    <row r="249" spans="1:14" ht="15" customHeight="1" x14ac:dyDescent="0.25">
      <c r="A249" s="13">
        <f t="shared" si="8"/>
        <v>468</v>
      </c>
      <c r="B249" s="173">
        <v>52.4</v>
      </c>
      <c r="C249" s="11"/>
      <c r="D249" s="11"/>
      <c r="E249" s="11"/>
      <c r="F249" s="11"/>
      <c r="G249" s="11"/>
      <c r="H249" s="11"/>
      <c r="I249" s="11"/>
      <c r="J249" s="11"/>
      <c r="K249" s="11"/>
      <c r="L249" s="11"/>
      <c r="M249" s="11"/>
      <c r="N249" s="11"/>
    </row>
    <row r="250" spans="1:14" ht="15" customHeight="1" x14ac:dyDescent="0.25">
      <c r="A250" s="13">
        <f t="shared" si="8"/>
        <v>469</v>
      </c>
      <c r="B250" s="173">
        <v>52.8</v>
      </c>
      <c r="C250" s="11"/>
      <c r="D250" s="11"/>
      <c r="E250" s="11"/>
      <c r="F250" s="11"/>
      <c r="G250" s="11"/>
      <c r="H250" s="11"/>
      <c r="I250" s="11"/>
      <c r="J250" s="11"/>
      <c r="K250" s="11"/>
      <c r="L250" s="11"/>
      <c r="M250" s="11"/>
      <c r="N250" s="11"/>
    </row>
    <row r="251" spans="1:14" ht="15" customHeight="1" x14ac:dyDescent="0.25">
      <c r="A251" s="13">
        <f t="shared" si="8"/>
        <v>470</v>
      </c>
      <c r="B251" s="173">
        <v>53.2</v>
      </c>
      <c r="C251" s="11"/>
      <c r="D251" s="11"/>
      <c r="E251" s="11"/>
      <c r="F251" s="11"/>
      <c r="G251" s="11"/>
      <c r="H251" s="11"/>
      <c r="I251" s="11"/>
      <c r="J251" s="11"/>
      <c r="K251" s="11"/>
      <c r="L251" s="11"/>
      <c r="M251" s="11"/>
      <c r="N251" s="11"/>
    </row>
    <row r="252" spans="1:14" ht="15" customHeight="1" x14ac:dyDescent="0.25">
      <c r="A252" s="13">
        <f t="shared" si="8"/>
        <v>471</v>
      </c>
      <c r="B252" s="173">
        <v>53.6</v>
      </c>
      <c r="C252" s="11"/>
      <c r="D252" s="11"/>
      <c r="E252" s="11"/>
      <c r="F252" s="11"/>
      <c r="G252" s="11"/>
      <c r="H252" s="11"/>
      <c r="I252" s="11"/>
      <c r="J252" s="11"/>
      <c r="K252" s="11"/>
      <c r="L252" s="11"/>
      <c r="M252" s="11"/>
      <c r="N252" s="11"/>
    </row>
    <row r="253" spans="1:14" ht="15" customHeight="1" x14ac:dyDescent="0.25">
      <c r="A253" s="13">
        <f t="shared" si="8"/>
        <v>472</v>
      </c>
      <c r="B253" s="173">
        <v>54</v>
      </c>
      <c r="C253" s="11"/>
      <c r="D253" s="11"/>
      <c r="E253" s="11"/>
      <c r="F253" s="11"/>
      <c r="G253" s="11"/>
      <c r="H253" s="11"/>
      <c r="I253" s="11"/>
      <c r="J253" s="11"/>
      <c r="K253" s="11"/>
      <c r="L253" s="11"/>
      <c r="M253" s="11"/>
      <c r="N253" s="11"/>
    </row>
    <row r="254" spans="1:14" ht="15" customHeight="1" x14ac:dyDescent="0.25">
      <c r="A254" s="13">
        <f t="shared" si="8"/>
        <v>473</v>
      </c>
      <c r="B254" s="173">
        <v>54.4</v>
      </c>
      <c r="C254" s="11"/>
      <c r="D254" s="11"/>
      <c r="E254" s="11"/>
      <c r="F254" s="11"/>
      <c r="G254" s="11"/>
      <c r="H254" s="11"/>
      <c r="I254" s="11"/>
      <c r="J254" s="11"/>
      <c r="K254" s="11"/>
      <c r="L254" s="11"/>
      <c r="M254" s="11"/>
      <c r="N254" s="11"/>
    </row>
    <row r="255" spans="1:14" ht="15" customHeight="1" x14ac:dyDescent="0.25">
      <c r="A255" s="13">
        <f t="shared" si="8"/>
        <v>474</v>
      </c>
      <c r="B255" s="173">
        <v>54.8</v>
      </c>
      <c r="C255" s="11"/>
      <c r="D255" s="11"/>
      <c r="E255" s="11"/>
      <c r="F255" s="11"/>
      <c r="G255" s="11"/>
      <c r="H255" s="11"/>
      <c r="I255" s="11"/>
      <c r="J255" s="11"/>
      <c r="K255" s="11"/>
      <c r="L255" s="11"/>
      <c r="M255" s="11"/>
      <c r="N255" s="11"/>
    </row>
    <row r="256" spans="1:14" ht="15" customHeight="1" x14ac:dyDescent="0.25">
      <c r="A256" s="13">
        <f t="shared" si="8"/>
        <v>475</v>
      </c>
      <c r="B256" s="173">
        <v>55.2</v>
      </c>
      <c r="C256" s="11"/>
      <c r="D256" s="11"/>
      <c r="E256" s="11"/>
      <c r="F256" s="11"/>
      <c r="G256" s="11"/>
      <c r="H256" s="11"/>
      <c r="I256" s="11"/>
      <c r="J256" s="11"/>
      <c r="K256" s="11"/>
      <c r="L256" s="11"/>
      <c r="M256" s="11"/>
      <c r="N256" s="11"/>
    </row>
    <row r="257" spans="1:14" ht="15" customHeight="1" x14ac:dyDescent="0.25">
      <c r="A257" s="13">
        <f t="shared" si="8"/>
        <v>476</v>
      </c>
      <c r="B257" s="173">
        <v>55.6</v>
      </c>
      <c r="C257" s="11"/>
      <c r="D257" s="11"/>
      <c r="E257" s="11"/>
      <c r="F257" s="11"/>
      <c r="G257" s="11"/>
      <c r="H257" s="11"/>
      <c r="I257" s="11"/>
      <c r="J257" s="11"/>
      <c r="K257" s="11"/>
      <c r="L257" s="11"/>
      <c r="M257" s="11"/>
      <c r="N257" s="11"/>
    </row>
    <row r="258" spans="1:14" ht="15" customHeight="1" x14ac:dyDescent="0.25">
      <c r="A258" s="13">
        <f t="shared" si="8"/>
        <v>477</v>
      </c>
      <c r="B258" s="173">
        <v>56</v>
      </c>
      <c r="C258" s="11"/>
      <c r="D258" s="11"/>
      <c r="E258" s="11"/>
      <c r="F258" s="11"/>
      <c r="G258" s="11"/>
      <c r="H258" s="11"/>
      <c r="I258" s="11"/>
      <c r="J258" s="11"/>
      <c r="K258" s="11"/>
      <c r="L258" s="11"/>
      <c r="M258" s="11"/>
      <c r="N258" s="11"/>
    </row>
    <row r="259" spans="1:14" ht="15" customHeight="1" x14ac:dyDescent="0.25">
      <c r="A259" s="13">
        <f t="shared" si="8"/>
        <v>478</v>
      </c>
      <c r="B259" s="173">
        <v>56.4</v>
      </c>
      <c r="C259" s="11"/>
      <c r="D259" s="11"/>
      <c r="E259" s="11"/>
      <c r="F259" s="11"/>
      <c r="G259" s="11"/>
      <c r="H259" s="11"/>
      <c r="I259" s="11"/>
      <c r="J259" s="11"/>
      <c r="K259" s="11"/>
      <c r="L259" s="11"/>
      <c r="M259" s="11"/>
      <c r="N259" s="11"/>
    </row>
    <row r="260" spans="1:14" ht="15" customHeight="1" x14ac:dyDescent="0.25">
      <c r="A260" s="13">
        <f t="shared" si="8"/>
        <v>479</v>
      </c>
      <c r="B260" s="173">
        <v>56.8</v>
      </c>
      <c r="C260" s="11"/>
      <c r="D260" s="11"/>
      <c r="E260" s="11"/>
      <c r="F260" s="11"/>
      <c r="G260" s="11"/>
      <c r="H260" s="11"/>
      <c r="I260" s="11"/>
      <c r="J260" s="11"/>
      <c r="K260" s="11"/>
      <c r="L260" s="11"/>
      <c r="M260" s="11"/>
      <c r="N260" s="11"/>
    </row>
    <row r="261" spans="1:14" ht="15" customHeight="1" x14ac:dyDescent="0.25">
      <c r="A261" s="13">
        <f t="shared" si="8"/>
        <v>480</v>
      </c>
      <c r="B261" s="173">
        <v>57.2</v>
      </c>
      <c r="C261" s="11"/>
      <c r="D261" s="11"/>
      <c r="E261" s="11"/>
      <c r="F261" s="11"/>
      <c r="G261" s="11"/>
      <c r="H261" s="11"/>
      <c r="I261" s="11"/>
      <c r="J261" s="11"/>
      <c r="K261" s="11"/>
      <c r="L261" s="11"/>
      <c r="M261" s="11"/>
      <c r="N261" s="11"/>
    </row>
    <row r="262" spans="1:14" ht="15" customHeight="1" x14ac:dyDescent="0.25">
      <c r="A262" s="13">
        <f t="shared" si="8"/>
        <v>481</v>
      </c>
      <c r="B262" s="173">
        <v>57.6</v>
      </c>
      <c r="C262" s="11"/>
      <c r="D262" s="11"/>
      <c r="E262" s="11"/>
      <c r="F262" s="11"/>
      <c r="G262" s="11"/>
      <c r="H262" s="11"/>
      <c r="I262" s="11"/>
      <c r="J262" s="11"/>
      <c r="K262" s="11"/>
      <c r="L262" s="11"/>
      <c r="M262" s="11"/>
      <c r="N262" s="11"/>
    </row>
    <row r="263" spans="1:14" ht="15" customHeight="1" x14ac:dyDescent="0.25">
      <c r="A263" s="13">
        <f t="shared" si="8"/>
        <v>482</v>
      </c>
      <c r="B263" s="173">
        <v>58</v>
      </c>
      <c r="C263" s="11"/>
      <c r="D263" s="11"/>
      <c r="E263" s="11"/>
      <c r="F263" s="11"/>
      <c r="G263" s="11"/>
      <c r="H263" s="11"/>
      <c r="I263" s="11"/>
      <c r="J263" s="11"/>
      <c r="K263" s="11"/>
      <c r="L263" s="11"/>
      <c r="M263" s="11"/>
      <c r="N263" s="11"/>
    </row>
    <row r="264" spans="1:14" ht="15" customHeight="1" x14ac:dyDescent="0.25">
      <c r="A264" s="13">
        <f t="shared" si="8"/>
        <v>483</v>
      </c>
      <c r="B264" s="173">
        <v>58.4</v>
      </c>
      <c r="C264" s="11"/>
      <c r="D264" s="11"/>
      <c r="E264" s="11"/>
      <c r="F264" s="11"/>
      <c r="G264" s="11"/>
      <c r="H264" s="11"/>
      <c r="I264" s="11"/>
      <c r="J264" s="11"/>
      <c r="K264" s="11"/>
      <c r="L264" s="11"/>
      <c r="M264" s="11"/>
      <c r="N264" s="11"/>
    </row>
    <row r="265" spans="1:14" ht="15" customHeight="1" x14ac:dyDescent="0.25">
      <c r="A265" s="13">
        <f t="shared" si="8"/>
        <v>484</v>
      </c>
      <c r="B265" s="173">
        <v>58.8</v>
      </c>
      <c r="C265" s="11"/>
      <c r="D265" s="11"/>
      <c r="E265" s="11"/>
      <c r="F265" s="11"/>
      <c r="G265" s="11"/>
      <c r="H265" s="11"/>
      <c r="I265" s="11"/>
      <c r="J265" s="11"/>
      <c r="K265" s="11"/>
      <c r="L265" s="11"/>
      <c r="M265" s="11"/>
      <c r="N265" s="11"/>
    </row>
    <row r="266" spans="1:14" ht="15" customHeight="1" x14ac:dyDescent="0.25">
      <c r="A266" s="13">
        <f t="shared" si="8"/>
        <v>485</v>
      </c>
      <c r="B266" s="173">
        <v>59.2</v>
      </c>
      <c r="C266" s="11"/>
      <c r="D266" s="11"/>
      <c r="E266" s="11"/>
      <c r="F266" s="11"/>
      <c r="G266" s="11"/>
      <c r="H266" s="11"/>
      <c r="I266" s="11"/>
      <c r="J266" s="11"/>
      <c r="K266" s="11"/>
      <c r="L266" s="11"/>
      <c r="M266" s="11"/>
      <c r="N266" s="11"/>
    </row>
    <row r="267" spans="1:14" ht="15" customHeight="1" x14ac:dyDescent="0.25">
      <c r="A267" s="13">
        <f t="shared" si="8"/>
        <v>486</v>
      </c>
      <c r="B267" s="173">
        <v>59.6</v>
      </c>
      <c r="C267" s="11"/>
      <c r="D267" s="11"/>
      <c r="E267" s="11"/>
      <c r="F267" s="11"/>
      <c r="G267" s="11"/>
      <c r="H267" s="11"/>
      <c r="I267" s="11"/>
      <c r="J267" s="11"/>
      <c r="K267" s="11"/>
      <c r="L267" s="11"/>
      <c r="M267" s="11"/>
      <c r="N267" s="11"/>
    </row>
    <row r="268" spans="1:14" ht="15" customHeight="1" x14ac:dyDescent="0.25">
      <c r="A268" s="13">
        <f t="shared" si="8"/>
        <v>487</v>
      </c>
      <c r="B268" s="173">
        <v>59.999999999999901</v>
      </c>
      <c r="C268" s="11"/>
      <c r="D268" s="11"/>
      <c r="E268" s="11"/>
      <c r="F268" s="11"/>
      <c r="G268" s="11"/>
      <c r="H268" s="11"/>
      <c r="I268" s="11"/>
      <c r="J268" s="11"/>
      <c r="K268" s="11"/>
      <c r="L268" s="11"/>
      <c r="M268" s="11"/>
      <c r="N268" s="11"/>
    </row>
    <row r="269" spans="1:14" ht="15" customHeight="1" x14ac:dyDescent="0.25">
      <c r="A269" s="13">
        <f t="shared" si="8"/>
        <v>488</v>
      </c>
      <c r="B269" s="173">
        <v>60.399999999999899</v>
      </c>
      <c r="C269" s="11"/>
      <c r="D269" s="11"/>
      <c r="E269" s="11"/>
      <c r="F269" s="11"/>
      <c r="G269" s="11"/>
      <c r="H269" s="11"/>
      <c r="I269" s="11"/>
      <c r="J269" s="11"/>
      <c r="K269" s="11"/>
      <c r="L269" s="11"/>
      <c r="M269" s="11"/>
      <c r="N269" s="11"/>
    </row>
    <row r="270" spans="1:14" ht="15" customHeight="1" x14ac:dyDescent="0.25">
      <c r="A270" s="13">
        <f t="shared" si="8"/>
        <v>489</v>
      </c>
      <c r="B270" s="173">
        <v>60.799999999999898</v>
      </c>
      <c r="C270" s="11"/>
      <c r="D270" s="11"/>
      <c r="E270" s="11"/>
      <c r="F270" s="11"/>
      <c r="G270" s="11"/>
      <c r="H270" s="11"/>
      <c r="I270" s="11"/>
      <c r="J270" s="11"/>
      <c r="K270" s="11"/>
      <c r="L270" s="11"/>
      <c r="M270" s="11"/>
      <c r="N270" s="11"/>
    </row>
    <row r="271" spans="1:14" ht="15" customHeight="1" x14ac:dyDescent="0.25">
      <c r="A271" s="13">
        <f t="shared" si="8"/>
        <v>490</v>
      </c>
      <c r="B271" s="173">
        <v>61.199999999999903</v>
      </c>
      <c r="C271" s="11"/>
      <c r="D271" s="11"/>
      <c r="E271" s="11"/>
      <c r="F271" s="11"/>
      <c r="G271" s="11"/>
      <c r="H271" s="11"/>
      <c r="I271" s="11"/>
      <c r="J271" s="11"/>
      <c r="K271" s="11"/>
      <c r="L271" s="11"/>
      <c r="M271" s="11"/>
      <c r="N271" s="11"/>
    </row>
    <row r="272" spans="1:14" ht="15" customHeight="1" x14ac:dyDescent="0.25">
      <c r="A272" s="13">
        <f t="shared" si="8"/>
        <v>491</v>
      </c>
      <c r="B272" s="173">
        <v>61.599999999999902</v>
      </c>
      <c r="C272" s="11"/>
      <c r="D272" s="11"/>
      <c r="E272" s="11"/>
      <c r="F272" s="11"/>
      <c r="G272" s="11"/>
      <c r="H272" s="11"/>
      <c r="I272" s="11"/>
      <c r="J272" s="11"/>
      <c r="K272" s="11"/>
      <c r="L272" s="11"/>
      <c r="M272" s="11"/>
      <c r="N272" s="11"/>
    </row>
    <row r="273" spans="1:14" ht="15" customHeight="1" x14ac:dyDescent="0.25">
      <c r="A273" s="13">
        <f t="shared" si="8"/>
        <v>492</v>
      </c>
      <c r="B273" s="173">
        <v>61.999999999999901</v>
      </c>
      <c r="C273" s="11"/>
      <c r="D273" s="11"/>
      <c r="E273" s="11"/>
      <c r="F273" s="11"/>
      <c r="G273" s="11"/>
      <c r="H273" s="11"/>
      <c r="I273" s="11"/>
      <c r="J273" s="11"/>
      <c r="K273" s="11"/>
      <c r="L273" s="11"/>
      <c r="M273" s="11"/>
      <c r="N273" s="11"/>
    </row>
    <row r="274" spans="1:14" ht="15" customHeight="1" x14ac:dyDescent="0.25">
      <c r="A274" s="13">
        <f t="shared" si="8"/>
        <v>493</v>
      </c>
      <c r="B274" s="173">
        <v>62.399999999999899</v>
      </c>
      <c r="C274" s="11"/>
      <c r="D274" s="11"/>
      <c r="E274" s="11"/>
      <c r="F274" s="11"/>
      <c r="G274" s="11"/>
      <c r="H274" s="11"/>
      <c r="I274" s="11"/>
      <c r="J274" s="11"/>
      <c r="K274" s="11"/>
      <c r="L274" s="11"/>
      <c r="M274" s="11"/>
      <c r="N274" s="11"/>
    </row>
    <row r="275" spans="1:14" ht="15" customHeight="1" x14ac:dyDescent="0.25">
      <c r="A275" s="13">
        <f t="shared" si="8"/>
        <v>494</v>
      </c>
      <c r="B275" s="173">
        <v>62.799999999999898</v>
      </c>
      <c r="C275" s="11"/>
      <c r="D275" s="11"/>
      <c r="E275" s="11"/>
      <c r="F275" s="11"/>
      <c r="G275" s="11"/>
      <c r="H275" s="11"/>
      <c r="I275" s="11"/>
      <c r="J275" s="11"/>
      <c r="K275" s="11"/>
      <c r="L275" s="11"/>
      <c r="M275" s="11"/>
      <c r="N275" s="11"/>
    </row>
    <row r="276" spans="1:14" ht="15" customHeight="1" x14ac:dyDescent="0.25">
      <c r="A276" s="13">
        <f t="shared" si="8"/>
        <v>495</v>
      </c>
      <c r="B276" s="173">
        <v>63.199999999999903</v>
      </c>
      <c r="C276" s="11"/>
      <c r="D276" s="11"/>
      <c r="E276" s="11"/>
      <c r="F276" s="11"/>
      <c r="G276" s="11"/>
      <c r="H276" s="11"/>
      <c r="I276" s="11"/>
      <c r="J276" s="11"/>
      <c r="K276" s="11"/>
      <c r="L276" s="11"/>
      <c r="M276" s="11"/>
      <c r="N276" s="11"/>
    </row>
    <row r="277" spans="1:14" ht="15" customHeight="1" x14ac:dyDescent="0.25">
      <c r="A277" s="13">
        <f t="shared" si="8"/>
        <v>496</v>
      </c>
      <c r="B277" s="173">
        <v>63.599999999999902</v>
      </c>
      <c r="C277" s="11"/>
      <c r="D277" s="11"/>
      <c r="E277" s="11"/>
      <c r="F277" s="11"/>
      <c r="G277" s="11"/>
      <c r="H277" s="11"/>
      <c r="I277" s="11"/>
      <c r="J277" s="11"/>
      <c r="K277" s="11"/>
      <c r="L277" s="11"/>
      <c r="M277" s="11"/>
      <c r="N277" s="11"/>
    </row>
    <row r="278" spans="1:14" ht="15" customHeight="1" x14ac:dyDescent="0.25">
      <c r="A278" s="13">
        <f t="shared" si="8"/>
        <v>497</v>
      </c>
      <c r="B278" s="173">
        <v>63.999999999999901</v>
      </c>
      <c r="C278" s="11"/>
      <c r="D278" s="11"/>
      <c r="E278" s="11"/>
      <c r="F278" s="11"/>
      <c r="G278" s="11"/>
      <c r="H278" s="11"/>
      <c r="I278" s="11"/>
      <c r="J278" s="11"/>
      <c r="K278" s="11"/>
      <c r="L278" s="11"/>
      <c r="M278" s="11"/>
      <c r="N278" s="11"/>
    </row>
    <row r="279" spans="1:14" ht="15" customHeight="1" x14ac:dyDescent="0.25">
      <c r="A279" s="13">
        <f t="shared" si="8"/>
        <v>498</v>
      </c>
      <c r="B279" s="173">
        <v>64.399999999999906</v>
      </c>
      <c r="C279" s="11"/>
      <c r="D279" s="11"/>
      <c r="E279" s="11"/>
      <c r="F279" s="11"/>
      <c r="G279" s="11"/>
      <c r="H279" s="11"/>
      <c r="I279" s="11"/>
      <c r="J279" s="11"/>
      <c r="K279" s="11"/>
      <c r="L279" s="11"/>
      <c r="M279" s="11"/>
      <c r="N279" s="11"/>
    </row>
    <row r="280" spans="1:14" ht="15" customHeight="1" x14ac:dyDescent="0.25">
      <c r="A280" s="13">
        <f t="shared" si="8"/>
        <v>499</v>
      </c>
      <c r="B280" s="173">
        <v>64.799999999999898</v>
      </c>
      <c r="C280" s="11"/>
      <c r="D280" s="11"/>
      <c r="E280" s="11"/>
      <c r="F280" s="11"/>
      <c r="G280" s="11"/>
      <c r="H280" s="11"/>
      <c r="I280" s="11"/>
      <c r="J280" s="11"/>
      <c r="K280" s="11"/>
      <c r="L280" s="11"/>
      <c r="M280" s="11"/>
      <c r="N280" s="11"/>
    </row>
    <row r="281" spans="1:14" ht="15" customHeight="1" x14ac:dyDescent="0.25">
      <c r="A281" s="13">
        <f t="shared" si="8"/>
        <v>500</v>
      </c>
      <c r="B281" s="173">
        <v>65.199999999999903</v>
      </c>
      <c r="C281" s="11"/>
      <c r="D281" s="11"/>
      <c r="E281" s="11"/>
      <c r="F281" s="11"/>
      <c r="G281" s="11"/>
      <c r="H281" s="11"/>
      <c r="I281" s="11"/>
      <c r="J281" s="11"/>
      <c r="K281" s="11"/>
      <c r="L281" s="11"/>
      <c r="M281" s="11"/>
      <c r="N281" s="11"/>
    </row>
    <row r="282" spans="1:14" ht="15" customHeight="1" x14ac:dyDescent="0.25">
      <c r="A282" s="13">
        <f t="shared" si="8"/>
        <v>501</v>
      </c>
      <c r="B282" s="173">
        <v>65.599999999999895</v>
      </c>
      <c r="C282" s="11"/>
      <c r="D282" s="11"/>
      <c r="E282" s="11"/>
      <c r="F282" s="11"/>
      <c r="G282" s="11"/>
      <c r="H282" s="11"/>
      <c r="I282" s="11"/>
      <c r="J282" s="11"/>
      <c r="K282" s="11"/>
      <c r="L282" s="11"/>
      <c r="M282" s="11"/>
      <c r="N282" s="11"/>
    </row>
    <row r="283" spans="1:14" ht="15" customHeight="1" x14ac:dyDescent="0.25">
      <c r="A283" s="13">
        <f t="shared" si="8"/>
        <v>502</v>
      </c>
      <c r="B283" s="173">
        <v>65.999999999999901</v>
      </c>
      <c r="C283" s="11"/>
      <c r="D283" s="11"/>
      <c r="E283" s="11"/>
      <c r="F283" s="11"/>
      <c r="G283" s="11"/>
      <c r="H283" s="11"/>
      <c r="I283" s="11"/>
      <c r="J283" s="11"/>
      <c r="K283" s="11"/>
      <c r="L283" s="11"/>
      <c r="M283" s="11"/>
      <c r="N283" s="11"/>
    </row>
    <row r="284" spans="1:14" ht="15" customHeight="1" x14ac:dyDescent="0.25">
      <c r="A284" s="13">
        <f t="shared" si="8"/>
        <v>503</v>
      </c>
      <c r="B284" s="173">
        <v>66.399999999999906</v>
      </c>
      <c r="C284" s="11"/>
      <c r="D284" s="11"/>
      <c r="E284" s="11"/>
      <c r="F284" s="11"/>
      <c r="G284" s="11"/>
      <c r="H284" s="11"/>
      <c r="I284" s="11"/>
      <c r="J284" s="11"/>
      <c r="K284" s="11"/>
      <c r="L284" s="11"/>
      <c r="M284" s="11"/>
      <c r="N284" s="11"/>
    </row>
    <row r="285" spans="1:14" ht="15" customHeight="1" x14ac:dyDescent="0.25">
      <c r="A285" s="13">
        <f t="shared" si="8"/>
        <v>504</v>
      </c>
      <c r="B285" s="173">
        <v>66.799999999999898</v>
      </c>
      <c r="C285" s="11"/>
      <c r="D285" s="11"/>
      <c r="E285" s="11"/>
      <c r="F285" s="11"/>
      <c r="G285" s="11"/>
      <c r="H285" s="11"/>
      <c r="I285" s="11"/>
      <c r="J285" s="11"/>
      <c r="K285" s="11"/>
      <c r="L285" s="11"/>
      <c r="M285" s="11"/>
      <c r="N285" s="11"/>
    </row>
    <row r="286" spans="1:14" ht="15" customHeight="1" x14ac:dyDescent="0.25">
      <c r="A286" s="13">
        <f t="shared" si="8"/>
        <v>505</v>
      </c>
      <c r="B286" s="173">
        <v>67.199999999999903</v>
      </c>
      <c r="C286" s="11"/>
      <c r="D286" s="11"/>
      <c r="E286" s="11"/>
      <c r="F286" s="11"/>
      <c r="G286" s="11"/>
      <c r="H286" s="11"/>
      <c r="I286" s="11"/>
      <c r="J286" s="11"/>
      <c r="K286" s="11"/>
      <c r="L286" s="11"/>
      <c r="M286" s="11"/>
      <c r="N286" s="11"/>
    </row>
    <row r="287" spans="1:14" ht="15" customHeight="1" x14ac:dyDescent="0.25">
      <c r="A287" s="13">
        <f t="shared" si="8"/>
        <v>506</v>
      </c>
      <c r="B287" s="173">
        <v>67.599999999999895</v>
      </c>
      <c r="C287" s="11"/>
      <c r="D287" s="11"/>
      <c r="E287" s="11"/>
      <c r="F287" s="11"/>
      <c r="G287" s="11"/>
      <c r="H287" s="11"/>
      <c r="I287" s="11"/>
      <c r="J287" s="11"/>
      <c r="K287" s="11"/>
      <c r="L287" s="11"/>
      <c r="M287" s="11"/>
      <c r="N287" s="11"/>
    </row>
    <row r="288" spans="1:14" ht="15" customHeight="1" x14ac:dyDescent="0.25">
      <c r="A288" s="13">
        <f t="shared" si="8"/>
        <v>507</v>
      </c>
      <c r="B288" s="173">
        <v>67.999999999999901</v>
      </c>
      <c r="C288" s="11"/>
      <c r="D288" s="11"/>
      <c r="E288" s="11"/>
      <c r="F288" s="11"/>
      <c r="G288" s="11"/>
      <c r="H288" s="11"/>
      <c r="I288" s="11"/>
      <c r="J288" s="11"/>
      <c r="K288" s="11"/>
      <c r="L288" s="11"/>
      <c r="M288" s="11"/>
      <c r="N288" s="11"/>
    </row>
    <row r="289" spans="1:14" ht="15" customHeight="1" x14ac:dyDescent="0.25">
      <c r="A289" s="13">
        <f t="shared" si="8"/>
        <v>508</v>
      </c>
      <c r="B289" s="173">
        <v>68.399999999999906</v>
      </c>
      <c r="C289" s="11"/>
      <c r="D289" s="11"/>
      <c r="E289" s="11"/>
      <c r="F289" s="11"/>
      <c r="G289" s="11"/>
      <c r="H289" s="11"/>
      <c r="I289" s="11"/>
      <c r="J289" s="11"/>
      <c r="K289" s="11"/>
      <c r="L289" s="11"/>
      <c r="M289" s="11"/>
      <c r="N289" s="11"/>
    </row>
    <row r="290" spans="1:14" ht="15" customHeight="1" x14ac:dyDescent="0.25">
      <c r="A290" s="13">
        <f t="shared" si="8"/>
        <v>509</v>
      </c>
      <c r="B290" s="173">
        <v>68.799999999999898</v>
      </c>
      <c r="C290" s="11"/>
      <c r="D290" s="11"/>
      <c r="E290" s="11"/>
      <c r="F290" s="11"/>
      <c r="G290" s="11"/>
      <c r="H290" s="11"/>
      <c r="I290" s="11"/>
      <c r="J290" s="11"/>
      <c r="K290" s="11"/>
      <c r="L290" s="11"/>
      <c r="M290" s="11"/>
      <c r="N290" s="11"/>
    </row>
    <row r="291" spans="1:14" ht="15" customHeight="1" x14ac:dyDescent="0.25">
      <c r="A291" s="13">
        <f t="shared" si="8"/>
        <v>510</v>
      </c>
      <c r="B291" s="173">
        <v>69.199999999999903</v>
      </c>
      <c r="C291" s="11"/>
      <c r="D291" s="11"/>
      <c r="E291" s="11"/>
      <c r="F291" s="11"/>
      <c r="G291" s="11"/>
      <c r="H291" s="11"/>
      <c r="I291" s="11"/>
      <c r="J291" s="11"/>
      <c r="K291" s="11"/>
      <c r="L291" s="11"/>
      <c r="M291" s="11"/>
      <c r="N291" s="11"/>
    </row>
    <row r="292" spans="1:14" ht="15" customHeight="1" x14ac:dyDescent="0.25">
      <c r="A292" s="13">
        <f t="shared" si="8"/>
        <v>511</v>
      </c>
      <c r="B292" s="173">
        <v>69.599999999999895</v>
      </c>
      <c r="C292" s="11"/>
      <c r="D292" s="11"/>
      <c r="E292" s="11"/>
      <c r="F292" s="11"/>
      <c r="G292" s="11"/>
      <c r="H292" s="11"/>
      <c r="I292" s="11"/>
      <c r="J292" s="11"/>
      <c r="K292" s="11"/>
      <c r="L292" s="11"/>
      <c r="M292" s="11"/>
      <c r="N292" s="11"/>
    </row>
    <row r="293" spans="1:14" ht="15" customHeight="1" x14ac:dyDescent="0.25">
      <c r="A293" s="13">
        <f t="shared" si="8"/>
        <v>512</v>
      </c>
      <c r="B293" s="173">
        <v>69.999999999999901</v>
      </c>
      <c r="C293" s="11"/>
      <c r="D293" s="11"/>
      <c r="E293" s="11"/>
      <c r="F293" s="11"/>
      <c r="G293" s="11"/>
      <c r="H293" s="11"/>
      <c r="I293" s="11"/>
      <c r="J293" s="11"/>
      <c r="K293" s="11"/>
      <c r="L293" s="11"/>
      <c r="M293" s="11"/>
      <c r="N293" s="11"/>
    </row>
    <row r="294" spans="1:14" ht="15" customHeight="1" x14ac:dyDescent="0.25">
      <c r="A294" s="13">
        <f t="shared" si="8"/>
        <v>513</v>
      </c>
      <c r="B294" s="173">
        <v>70.399999999999906</v>
      </c>
      <c r="C294" s="11"/>
      <c r="D294" s="11"/>
      <c r="E294" s="11"/>
      <c r="F294" s="11"/>
      <c r="G294" s="11"/>
      <c r="H294" s="11"/>
      <c r="I294" s="11"/>
      <c r="J294" s="11"/>
      <c r="K294" s="11"/>
      <c r="L294" s="11"/>
      <c r="M294" s="11"/>
      <c r="N294" s="11"/>
    </row>
    <row r="295" spans="1:14" ht="15" customHeight="1" x14ac:dyDescent="0.25">
      <c r="A295" s="13">
        <f t="shared" si="8"/>
        <v>514</v>
      </c>
      <c r="B295" s="173">
        <v>70.799999999999898</v>
      </c>
      <c r="C295" s="11"/>
      <c r="D295" s="11"/>
      <c r="E295" s="11"/>
      <c r="F295" s="11"/>
      <c r="G295" s="11"/>
      <c r="H295" s="11"/>
      <c r="I295" s="11"/>
      <c r="J295" s="11"/>
      <c r="K295" s="11"/>
      <c r="L295" s="11"/>
      <c r="M295" s="11"/>
      <c r="N295" s="11"/>
    </row>
    <row r="296" spans="1:14" ht="15" customHeight="1" x14ac:dyDescent="0.25">
      <c r="A296" s="13">
        <f t="shared" si="8"/>
        <v>515</v>
      </c>
      <c r="B296" s="173">
        <v>71.199999999999903</v>
      </c>
      <c r="C296" s="11"/>
      <c r="D296" s="11"/>
      <c r="E296" s="11"/>
      <c r="F296" s="11"/>
      <c r="G296" s="11"/>
      <c r="H296" s="11"/>
      <c r="I296" s="11"/>
      <c r="J296" s="11"/>
      <c r="K296" s="11"/>
      <c r="L296" s="11"/>
      <c r="M296" s="11"/>
      <c r="N296" s="11"/>
    </row>
    <row r="297" spans="1:14" ht="15" customHeight="1" x14ac:dyDescent="0.25">
      <c r="A297" s="13">
        <f t="shared" si="8"/>
        <v>516</v>
      </c>
      <c r="B297" s="173">
        <v>71.599999999999895</v>
      </c>
      <c r="C297" s="11"/>
      <c r="D297" s="11"/>
      <c r="E297" s="11"/>
      <c r="F297" s="11"/>
      <c r="G297" s="11"/>
      <c r="H297" s="11"/>
      <c r="I297" s="11"/>
      <c r="J297" s="11"/>
      <c r="K297" s="11"/>
      <c r="L297" s="11"/>
      <c r="M297" s="11"/>
      <c r="N297" s="11"/>
    </row>
    <row r="298" spans="1:14" ht="15" customHeight="1" x14ac:dyDescent="0.25">
      <c r="A298" s="13">
        <f t="shared" si="8"/>
        <v>517</v>
      </c>
      <c r="B298" s="173">
        <v>71.999999999999901</v>
      </c>
      <c r="C298" s="11"/>
      <c r="D298" s="11"/>
      <c r="E298" s="11"/>
      <c r="F298" s="11"/>
      <c r="G298" s="11"/>
      <c r="H298" s="11"/>
      <c r="I298" s="11"/>
      <c r="J298" s="11"/>
      <c r="K298" s="11"/>
      <c r="L298" s="11"/>
      <c r="M298" s="11"/>
      <c r="N298" s="11"/>
    </row>
    <row r="299" spans="1:14" ht="15" customHeight="1" x14ac:dyDescent="0.25">
      <c r="A299" s="13">
        <f t="shared" si="8"/>
        <v>518</v>
      </c>
      <c r="B299" s="173">
        <v>72.399999999999906</v>
      </c>
      <c r="C299" s="11"/>
      <c r="D299" s="11"/>
      <c r="E299" s="11"/>
      <c r="F299" s="11"/>
      <c r="G299" s="11"/>
      <c r="H299" s="11"/>
      <c r="I299" s="11"/>
      <c r="J299" s="11"/>
      <c r="K299" s="11"/>
      <c r="L299" s="11"/>
      <c r="M299" s="11"/>
      <c r="N299" s="11"/>
    </row>
    <row r="300" spans="1:14" ht="15" customHeight="1" x14ac:dyDescent="0.25">
      <c r="A300" s="13">
        <f t="shared" si="8"/>
        <v>519</v>
      </c>
      <c r="B300" s="173">
        <v>72.799999999999898</v>
      </c>
      <c r="C300" s="11"/>
      <c r="D300" s="11"/>
      <c r="E300" s="11"/>
      <c r="F300" s="11"/>
      <c r="G300" s="11"/>
      <c r="H300" s="11"/>
      <c r="I300" s="11"/>
      <c r="J300" s="11"/>
      <c r="K300" s="11"/>
      <c r="L300" s="11"/>
      <c r="M300" s="11"/>
      <c r="N300" s="11"/>
    </row>
    <row r="301" spans="1:14" ht="15" customHeight="1" x14ac:dyDescent="0.25">
      <c r="A301" s="13">
        <f t="shared" si="8"/>
        <v>520</v>
      </c>
      <c r="B301" s="173">
        <v>73.199999999999903</v>
      </c>
      <c r="C301" s="11"/>
      <c r="D301" s="11"/>
      <c r="E301" s="11"/>
      <c r="F301" s="11"/>
      <c r="G301" s="11"/>
      <c r="H301" s="11"/>
      <c r="I301" s="11"/>
      <c r="J301" s="11"/>
      <c r="K301" s="11"/>
      <c r="L301" s="11"/>
      <c r="M301" s="11"/>
      <c r="N301" s="11"/>
    </row>
    <row r="302" spans="1:14" ht="15" customHeight="1" x14ac:dyDescent="0.25">
      <c r="A302" s="13">
        <f t="shared" si="8"/>
        <v>521</v>
      </c>
      <c r="B302" s="173">
        <v>73.599999999999895</v>
      </c>
      <c r="C302" s="11"/>
      <c r="D302" s="11"/>
      <c r="E302" s="11"/>
      <c r="F302" s="11"/>
      <c r="G302" s="11"/>
      <c r="H302" s="11"/>
      <c r="I302" s="11"/>
      <c r="J302" s="11"/>
      <c r="K302" s="11"/>
      <c r="L302" s="11"/>
      <c r="M302" s="11"/>
      <c r="N302" s="11"/>
    </row>
    <row r="303" spans="1:14" ht="15" customHeight="1" x14ac:dyDescent="0.25">
      <c r="A303" s="13">
        <f t="shared" si="8"/>
        <v>522</v>
      </c>
      <c r="B303" s="173">
        <v>73.999999999999901</v>
      </c>
      <c r="C303" s="11"/>
      <c r="D303" s="11"/>
      <c r="E303" s="11"/>
      <c r="F303" s="11"/>
      <c r="G303" s="11"/>
      <c r="H303" s="11"/>
      <c r="I303" s="11"/>
      <c r="J303" s="11"/>
      <c r="K303" s="11"/>
      <c r="L303" s="11"/>
      <c r="M303" s="11"/>
      <c r="N303" s="11"/>
    </row>
    <row r="304" spans="1:14" ht="15" customHeight="1" x14ac:dyDescent="0.25">
      <c r="A304" s="13">
        <f t="shared" si="8"/>
        <v>523</v>
      </c>
      <c r="B304" s="173">
        <v>74.399999999999906</v>
      </c>
      <c r="C304" s="11"/>
      <c r="D304" s="11"/>
      <c r="E304" s="11"/>
      <c r="F304" s="11"/>
      <c r="G304" s="11"/>
      <c r="H304" s="11"/>
      <c r="I304" s="11"/>
      <c r="J304" s="11"/>
      <c r="K304" s="11"/>
      <c r="L304" s="11"/>
      <c r="M304" s="11"/>
      <c r="N304" s="11"/>
    </row>
    <row r="305" spans="1:14" ht="15" customHeight="1" x14ac:dyDescent="0.25">
      <c r="A305" s="13">
        <f t="shared" si="8"/>
        <v>524</v>
      </c>
      <c r="B305" s="173">
        <v>74.799999999999898</v>
      </c>
      <c r="C305" s="11"/>
      <c r="D305" s="11"/>
      <c r="E305" s="11"/>
      <c r="F305" s="11"/>
      <c r="G305" s="11"/>
      <c r="H305" s="11"/>
      <c r="I305" s="11"/>
      <c r="J305" s="11"/>
      <c r="K305" s="11"/>
      <c r="L305" s="11"/>
      <c r="M305" s="11"/>
      <c r="N305" s="11"/>
    </row>
    <row r="306" spans="1:14" ht="15" customHeight="1" x14ac:dyDescent="0.25">
      <c r="A306" s="13">
        <f t="shared" si="8"/>
        <v>525</v>
      </c>
      <c r="B306" s="173">
        <v>75.199999999999903</v>
      </c>
      <c r="C306" s="11"/>
      <c r="D306" s="11"/>
      <c r="E306" s="11"/>
      <c r="F306" s="11"/>
      <c r="G306" s="11"/>
      <c r="H306" s="11"/>
      <c r="I306" s="11"/>
      <c r="J306" s="11"/>
      <c r="K306" s="11"/>
      <c r="L306" s="11"/>
      <c r="M306" s="11"/>
      <c r="N306" s="11"/>
    </row>
    <row r="307" spans="1:14" ht="15" customHeight="1" x14ac:dyDescent="0.25">
      <c r="A307" s="13">
        <f t="shared" si="8"/>
        <v>526</v>
      </c>
      <c r="B307" s="173">
        <v>75.599999999999895</v>
      </c>
      <c r="C307" s="11"/>
      <c r="D307" s="11"/>
      <c r="E307" s="11"/>
      <c r="F307" s="11"/>
      <c r="G307" s="11"/>
      <c r="H307" s="11"/>
      <c r="I307" s="11"/>
      <c r="J307" s="11"/>
      <c r="K307" s="11"/>
      <c r="L307" s="11"/>
      <c r="M307" s="11"/>
      <c r="N307" s="11"/>
    </row>
    <row r="308" spans="1:14" ht="15" customHeight="1" x14ac:dyDescent="0.25">
      <c r="A308" s="13">
        <f t="shared" si="8"/>
        <v>527</v>
      </c>
      <c r="B308" s="173">
        <v>75.999999999999901</v>
      </c>
      <c r="C308" s="11"/>
      <c r="D308" s="11"/>
      <c r="E308" s="11"/>
      <c r="F308" s="11"/>
      <c r="G308" s="11"/>
      <c r="H308" s="11"/>
      <c r="I308" s="11"/>
      <c r="J308" s="11"/>
      <c r="K308" s="11"/>
      <c r="L308" s="11"/>
      <c r="M308" s="11"/>
      <c r="N308" s="11"/>
    </row>
    <row r="309" spans="1:14" ht="15" customHeight="1" x14ac:dyDescent="0.25">
      <c r="A309" s="13">
        <f t="shared" si="8"/>
        <v>528</v>
      </c>
      <c r="B309" s="173">
        <v>76.399999999999906</v>
      </c>
      <c r="C309" s="11"/>
      <c r="D309" s="11"/>
      <c r="E309" s="11"/>
      <c r="F309" s="11"/>
      <c r="G309" s="11"/>
      <c r="H309" s="11"/>
      <c r="I309" s="11"/>
      <c r="J309" s="11"/>
      <c r="K309" s="11"/>
      <c r="L309" s="11"/>
      <c r="M309" s="11"/>
      <c r="N309" s="11"/>
    </row>
    <row r="310" spans="1:14" ht="15" customHeight="1" x14ac:dyDescent="0.25">
      <c r="A310" s="13">
        <f t="shared" si="8"/>
        <v>529</v>
      </c>
      <c r="B310" s="173">
        <v>76.799999999999898</v>
      </c>
      <c r="C310" s="11"/>
      <c r="D310" s="11"/>
      <c r="E310" s="11"/>
      <c r="F310" s="11"/>
      <c r="G310" s="11"/>
      <c r="H310" s="11"/>
      <c r="I310" s="11"/>
      <c r="J310" s="11"/>
      <c r="K310" s="11"/>
      <c r="L310" s="11"/>
      <c r="M310" s="11"/>
      <c r="N310" s="11"/>
    </row>
    <row r="311" spans="1:14" ht="15" customHeight="1" x14ac:dyDescent="0.25">
      <c r="A311" s="13">
        <f t="shared" ref="A311:A374" si="9">A310+1</f>
        <v>530</v>
      </c>
      <c r="B311" s="173">
        <v>77.199999999999903</v>
      </c>
      <c r="C311" s="11"/>
      <c r="D311" s="11"/>
      <c r="E311" s="11"/>
      <c r="F311" s="11"/>
      <c r="G311" s="11"/>
      <c r="H311" s="11"/>
      <c r="I311" s="11"/>
      <c r="J311" s="11"/>
      <c r="K311" s="11"/>
      <c r="L311" s="11"/>
      <c r="M311" s="11"/>
      <c r="N311" s="11"/>
    </row>
    <row r="312" spans="1:14" ht="15" customHeight="1" x14ac:dyDescent="0.25">
      <c r="A312" s="13">
        <f t="shared" si="9"/>
        <v>531</v>
      </c>
      <c r="B312" s="173">
        <v>77.599999999999895</v>
      </c>
      <c r="C312" s="11"/>
      <c r="D312" s="11"/>
      <c r="E312" s="11"/>
      <c r="F312" s="11"/>
      <c r="G312" s="11"/>
      <c r="H312" s="11"/>
      <c r="I312" s="11"/>
      <c r="J312" s="11"/>
      <c r="K312" s="11"/>
      <c r="L312" s="11"/>
      <c r="M312" s="11"/>
      <c r="N312" s="11"/>
    </row>
    <row r="313" spans="1:14" ht="15" customHeight="1" x14ac:dyDescent="0.25">
      <c r="A313" s="13">
        <f t="shared" si="9"/>
        <v>532</v>
      </c>
      <c r="B313" s="173">
        <v>77.999999999999901</v>
      </c>
      <c r="C313" s="11"/>
      <c r="D313" s="11"/>
      <c r="E313" s="11"/>
      <c r="F313" s="11"/>
      <c r="G313" s="11"/>
      <c r="H313" s="11"/>
      <c r="I313" s="11"/>
      <c r="J313" s="11"/>
      <c r="K313" s="11"/>
      <c r="L313" s="11"/>
      <c r="M313" s="11"/>
      <c r="N313" s="11"/>
    </row>
    <row r="314" spans="1:14" ht="15" customHeight="1" x14ac:dyDescent="0.25">
      <c r="A314" s="13">
        <f t="shared" si="9"/>
        <v>533</v>
      </c>
      <c r="B314" s="173">
        <v>78.399999999999906</v>
      </c>
      <c r="C314" s="11"/>
      <c r="D314" s="11"/>
      <c r="E314" s="11"/>
      <c r="F314" s="11"/>
      <c r="G314" s="11"/>
      <c r="H314" s="11"/>
      <c r="I314" s="11"/>
      <c r="J314" s="11"/>
      <c r="K314" s="11"/>
      <c r="L314" s="11"/>
      <c r="M314" s="11"/>
      <c r="N314" s="11"/>
    </row>
    <row r="315" spans="1:14" ht="15" customHeight="1" x14ac:dyDescent="0.25">
      <c r="A315" s="13">
        <f t="shared" si="9"/>
        <v>534</v>
      </c>
      <c r="B315" s="173">
        <v>78.799999999999898</v>
      </c>
      <c r="C315" s="11"/>
      <c r="D315" s="11"/>
      <c r="E315" s="11"/>
      <c r="F315" s="11"/>
      <c r="G315" s="11"/>
      <c r="H315" s="11"/>
      <c r="I315" s="11"/>
      <c r="J315" s="11"/>
      <c r="K315" s="11"/>
      <c r="L315" s="11"/>
      <c r="M315" s="11"/>
      <c r="N315" s="11"/>
    </row>
    <row r="316" spans="1:14" ht="15" customHeight="1" x14ac:dyDescent="0.25">
      <c r="A316" s="13">
        <f t="shared" si="9"/>
        <v>535</v>
      </c>
      <c r="B316" s="173">
        <v>79.199999999999903</v>
      </c>
      <c r="C316" s="11"/>
      <c r="D316" s="11"/>
      <c r="E316" s="11"/>
      <c r="F316" s="11"/>
      <c r="G316" s="11"/>
      <c r="H316" s="11"/>
      <c r="I316" s="11"/>
      <c r="J316" s="11"/>
      <c r="K316" s="11"/>
      <c r="L316" s="11"/>
      <c r="M316" s="11"/>
      <c r="N316" s="11"/>
    </row>
    <row r="317" spans="1:14" ht="15" customHeight="1" x14ac:dyDescent="0.25">
      <c r="A317" s="13">
        <f t="shared" si="9"/>
        <v>536</v>
      </c>
      <c r="B317" s="173">
        <v>79.599999999999895</v>
      </c>
      <c r="C317" s="11"/>
      <c r="D317" s="11"/>
      <c r="E317" s="11"/>
      <c r="F317" s="11"/>
      <c r="G317" s="11"/>
      <c r="H317" s="11"/>
      <c r="I317" s="11"/>
      <c r="J317" s="11"/>
      <c r="K317" s="11"/>
      <c r="L317" s="11"/>
      <c r="M317" s="11"/>
      <c r="N317" s="11"/>
    </row>
    <row r="318" spans="1:14" ht="15" customHeight="1" x14ac:dyDescent="0.25">
      <c r="A318" s="13">
        <f t="shared" si="9"/>
        <v>537</v>
      </c>
      <c r="B318" s="173">
        <v>79.999999999999901</v>
      </c>
      <c r="C318" s="11"/>
      <c r="D318" s="11"/>
      <c r="E318" s="11"/>
      <c r="F318" s="11"/>
      <c r="G318" s="11"/>
      <c r="H318" s="11"/>
      <c r="I318" s="11"/>
      <c r="J318" s="11"/>
      <c r="K318" s="11"/>
      <c r="L318" s="11"/>
      <c r="M318" s="11"/>
      <c r="N318" s="11"/>
    </row>
    <row r="319" spans="1:14" ht="15" customHeight="1" x14ac:dyDescent="0.25">
      <c r="A319" s="13">
        <f t="shared" si="9"/>
        <v>538</v>
      </c>
      <c r="B319" s="173">
        <v>80.399999999999906</v>
      </c>
      <c r="C319" s="11"/>
      <c r="D319" s="11"/>
      <c r="E319" s="11"/>
      <c r="F319" s="11"/>
      <c r="G319" s="11"/>
      <c r="H319" s="11"/>
      <c r="I319" s="11"/>
      <c r="J319" s="11"/>
      <c r="K319" s="11"/>
      <c r="L319" s="11"/>
      <c r="M319" s="11"/>
      <c r="N319" s="11"/>
    </row>
    <row r="320" spans="1:14" ht="15" customHeight="1" x14ac:dyDescent="0.25">
      <c r="A320" s="13">
        <f t="shared" si="9"/>
        <v>539</v>
      </c>
      <c r="B320" s="173">
        <v>80.799999999999898</v>
      </c>
      <c r="C320" s="11"/>
      <c r="D320" s="11"/>
      <c r="E320" s="11"/>
      <c r="F320" s="11"/>
      <c r="G320" s="11"/>
      <c r="H320" s="11"/>
      <c r="I320" s="11"/>
      <c r="J320" s="11"/>
      <c r="K320" s="11"/>
      <c r="L320" s="11"/>
      <c r="M320" s="11"/>
      <c r="N320" s="11"/>
    </row>
    <row r="321" spans="1:14" ht="15" customHeight="1" x14ac:dyDescent="0.25">
      <c r="A321" s="13">
        <f t="shared" si="9"/>
        <v>540</v>
      </c>
      <c r="B321" s="173">
        <v>81.199999999999903</v>
      </c>
      <c r="C321" s="11"/>
      <c r="D321" s="11"/>
      <c r="E321" s="11"/>
      <c r="F321" s="11"/>
      <c r="G321" s="11"/>
      <c r="H321" s="11"/>
      <c r="I321" s="11"/>
      <c r="J321" s="11"/>
      <c r="K321" s="11"/>
      <c r="L321" s="11"/>
      <c r="M321" s="11"/>
      <c r="N321" s="11"/>
    </row>
    <row r="322" spans="1:14" ht="15" customHeight="1" x14ac:dyDescent="0.25">
      <c r="A322" s="13">
        <f t="shared" si="9"/>
        <v>541</v>
      </c>
      <c r="B322" s="173">
        <v>81.599999999999895</v>
      </c>
      <c r="C322" s="11"/>
      <c r="D322" s="11"/>
      <c r="E322" s="11"/>
      <c r="F322" s="11"/>
      <c r="G322" s="11"/>
      <c r="H322" s="11"/>
      <c r="I322" s="11"/>
      <c r="J322" s="11"/>
      <c r="K322" s="11"/>
      <c r="L322" s="11"/>
      <c r="M322" s="11"/>
      <c r="N322" s="11"/>
    </row>
    <row r="323" spans="1:14" ht="15" customHeight="1" x14ac:dyDescent="0.25">
      <c r="A323" s="13">
        <f t="shared" si="9"/>
        <v>542</v>
      </c>
      <c r="B323" s="173">
        <v>81.999999999999901</v>
      </c>
      <c r="C323" s="11"/>
      <c r="D323" s="11"/>
      <c r="E323" s="11"/>
      <c r="F323" s="11"/>
      <c r="G323" s="11"/>
      <c r="H323" s="11"/>
      <c r="I323" s="11"/>
      <c r="J323" s="11"/>
      <c r="K323" s="11"/>
      <c r="L323" s="11"/>
      <c r="M323" s="11"/>
      <c r="N323" s="11"/>
    </row>
    <row r="324" spans="1:14" ht="15" customHeight="1" x14ac:dyDescent="0.25">
      <c r="A324" s="13">
        <f t="shared" si="9"/>
        <v>543</v>
      </c>
      <c r="B324" s="173">
        <v>82.399999999999906</v>
      </c>
      <c r="C324" s="11"/>
      <c r="D324" s="11"/>
      <c r="E324" s="11"/>
      <c r="F324" s="11"/>
      <c r="G324" s="11"/>
      <c r="H324" s="11"/>
      <c r="I324" s="11"/>
      <c r="J324" s="11"/>
      <c r="K324" s="11"/>
      <c r="L324" s="11"/>
      <c r="M324" s="11"/>
      <c r="N324" s="11"/>
    </row>
    <row r="325" spans="1:14" ht="15" customHeight="1" x14ac:dyDescent="0.25">
      <c r="A325" s="13">
        <f t="shared" si="9"/>
        <v>544</v>
      </c>
      <c r="B325" s="173">
        <v>82.799999999999898</v>
      </c>
      <c r="C325" s="11"/>
      <c r="D325" s="11"/>
      <c r="E325" s="11"/>
      <c r="F325" s="11"/>
      <c r="G325" s="11"/>
      <c r="H325" s="11"/>
      <c r="I325" s="11"/>
      <c r="J325" s="11"/>
      <c r="K325" s="11"/>
      <c r="L325" s="11"/>
      <c r="M325" s="11"/>
      <c r="N325" s="11"/>
    </row>
    <row r="326" spans="1:14" ht="15" customHeight="1" x14ac:dyDescent="0.25">
      <c r="A326" s="13">
        <f t="shared" si="9"/>
        <v>545</v>
      </c>
      <c r="B326" s="173">
        <v>83.199999999999903</v>
      </c>
      <c r="C326" s="11"/>
      <c r="D326" s="11"/>
      <c r="E326" s="11"/>
      <c r="F326" s="11"/>
      <c r="G326" s="11"/>
      <c r="H326" s="11"/>
      <c r="I326" s="11"/>
      <c r="J326" s="11"/>
      <c r="K326" s="11"/>
      <c r="L326" s="11"/>
      <c r="M326" s="11"/>
      <c r="N326" s="11"/>
    </row>
    <row r="327" spans="1:14" ht="15" customHeight="1" x14ac:dyDescent="0.25">
      <c r="A327" s="13">
        <f t="shared" si="9"/>
        <v>546</v>
      </c>
      <c r="B327" s="173">
        <v>83.599999999999895</v>
      </c>
      <c r="C327" s="11"/>
      <c r="D327" s="11"/>
      <c r="E327" s="11"/>
      <c r="F327" s="11"/>
      <c r="G327" s="11"/>
      <c r="H327" s="11"/>
      <c r="I327" s="11"/>
      <c r="J327" s="11"/>
      <c r="K327" s="11"/>
      <c r="L327" s="11"/>
      <c r="M327" s="11"/>
      <c r="N327" s="11"/>
    </row>
    <row r="328" spans="1:14" ht="15" customHeight="1" x14ac:dyDescent="0.25">
      <c r="A328" s="13">
        <f t="shared" si="9"/>
        <v>547</v>
      </c>
      <c r="B328" s="173">
        <v>83.999999999999901</v>
      </c>
      <c r="C328" s="11"/>
      <c r="D328" s="11"/>
      <c r="E328" s="11"/>
      <c r="F328" s="11"/>
      <c r="G328" s="11"/>
      <c r="H328" s="11"/>
      <c r="I328" s="11"/>
      <c r="J328" s="11"/>
      <c r="K328" s="11"/>
      <c r="L328" s="11"/>
      <c r="M328" s="11"/>
      <c r="N328" s="11"/>
    </row>
    <row r="329" spans="1:14" ht="15" customHeight="1" x14ac:dyDescent="0.25">
      <c r="A329" s="13">
        <f t="shared" si="9"/>
        <v>548</v>
      </c>
      <c r="B329" s="173">
        <v>84.399999999999906</v>
      </c>
      <c r="C329" s="11"/>
      <c r="D329" s="11"/>
      <c r="E329" s="11"/>
      <c r="F329" s="11"/>
      <c r="G329" s="11"/>
      <c r="H329" s="11"/>
      <c r="I329" s="11"/>
      <c r="J329" s="11"/>
      <c r="K329" s="11"/>
      <c r="L329" s="11"/>
      <c r="M329" s="11"/>
      <c r="N329" s="11"/>
    </row>
    <row r="330" spans="1:14" ht="15" customHeight="1" x14ac:dyDescent="0.25">
      <c r="A330" s="13">
        <f t="shared" si="9"/>
        <v>549</v>
      </c>
      <c r="B330" s="173">
        <v>84.799999999999898</v>
      </c>
      <c r="C330" s="11"/>
      <c r="D330" s="11"/>
      <c r="E330" s="11"/>
      <c r="F330" s="11"/>
      <c r="G330" s="11"/>
      <c r="H330" s="11"/>
      <c r="I330" s="11"/>
      <c r="J330" s="11"/>
      <c r="K330" s="11"/>
      <c r="L330" s="11"/>
      <c r="M330" s="11"/>
      <c r="N330" s="11"/>
    </row>
    <row r="331" spans="1:14" ht="15" customHeight="1" x14ac:dyDescent="0.25">
      <c r="A331" s="13">
        <f t="shared" si="9"/>
        <v>550</v>
      </c>
      <c r="B331" s="173">
        <v>85.199999999999903</v>
      </c>
      <c r="C331" s="11"/>
      <c r="D331" s="11"/>
      <c r="E331" s="11"/>
      <c r="F331" s="11"/>
      <c r="G331" s="11"/>
      <c r="H331" s="11"/>
      <c r="I331" s="11"/>
      <c r="J331" s="11"/>
      <c r="K331" s="11"/>
      <c r="L331" s="11"/>
      <c r="M331" s="11"/>
      <c r="N331" s="11"/>
    </row>
    <row r="332" spans="1:14" ht="15" customHeight="1" x14ac:dyDescent="0.25">
      <c r="A332" s="13">
        <f t="shared" si="9"/>
        <v>551</v>
      </c>
      <c r="B332" s="173">
        <v>85.599999999999895</v>
      </c>
      <c r="C332" s="11"/>
      <c r="D332" s="11"/>
      <c r="E332" s="11"/>
      <c r="F332" s="11"/>
      <c r="G332" s="11"/>
      <c r="H332" s="11"/>
      <c r="I332" s="11"/>
      <c r="J332" s="11"/>
      <c r="K332" s="11"/>
      <c r="L332" s="11"/>
      <c r="M332" s="11"/>
      <c r="N332" s="11"/>
    </row>
    <row r="333" spans="1:14" ht="15" customHeight="1" x14ac:dyDescent="0.25">
      <c r="A333" s="13">
        <f t="shared" si="9"/>
        <v>552</v>
      </c>
      <c r="B333" s="173">
        <v>85.999999999999901</v>
      </c>
      <c r="C333" s="11"/>
      <c r="D333" s="11"/>
      <c r="E333" s="11"/>
      <c r="F333" s="11"/>
      <c r="G333" s="11"/>
      <c r="H333" s="11"/>
      <c r="I333" s="11"/>
      <c r="J333" s="11"/>
      <c r="K333" s="11"/>
      <c r="L333" s="11"/>
      <c r="M333" s="11"/>
      <c r="N333" s="11"/>
    </row>
    <row r="334" spans="1:14" ht="15" customHeight="1" x14ac:dyDescent="0.25">
      <c r="A334" s="13">
        <f t="shared" si="9"/>
        <v>553</v>
      </c>
      <c r="B334" s="173">
        <v>86.399999999999906</v>
      </c>
      <c r="C334" s="11"/>
      <c r="D334" s="11"/>
      <c r="E334" s="11"/>
      <c r="F334" s="11"/>
      <c r="G334" s="11"/>
      <c r="H334" s="11"/>
      <c r="I334" s="11"/>
      <c r="J334" s="11"/>
      <c r="K334" s="11"/>
      <c r="L334" s="11"/>
      <c r="M334" s="11"/>
      <c r="N334" s="11"/>
    </row>
    <row r="335" spans="1:14" ht="15" customHeight="1" x14ac:dyDescent="0.25">
      <c r="A335" s="13">
        <f t="shared" si="9"/>
        <v>554</v>
      </c>
      <c r="B335" s="173">
        <v>86.799999999999898</v>
      </c>
      <c r="C335" s="11"/>
      <c r="D335" s="11"/>
      <c r="E335" s="11"/>
      <c r="F335" s="11"/>
      <c r="G335" s="11"/>
      <c r="H335" s="11"/>
      <c r="I335" s="11"/>
      <c r="J335" s="11"/>
      <c r="K335" s="11"/>
      <c r="L335" s="11"/>
      <c r="M335" s="11"/>
      <c r="N335" s="11"/>
    </row>
    <row r="336" spans="1:14" ht="15" customHeight="1" x14ac:dyDescent="0.25">
      <c r="A336" s="13">
        <f t="shared" si="9"/>
        <v>555</v>
      </c>
      <c r="B336" s="173">
        <v>87.199999999999903</v>
      </c>
      <c r="C336" s="11"/>
      <c r="D336" s="11"/>
      <c r="E336" s="11"/>
      <c r="F336" s="11"/>
      <c r="G336" s="11"/>
      <c r="H336" s="11"/>
      <c r="I336" s="11"/>
      <c r="J336" s="11"/>
      <c r="K336" s="11"/>
      <c r="L336" s="11"/>
      <c r="M336" s="11"/>
      <c r="N336" s="11"/>
    </row>
    <row r="337" spans="1:14" ht="15" customHeight="1" x14ac:dyDescent="0.25">
      <c r="A337" s="13">
        <f t="shared" si="9"/>
        <v>556</v>
      </c>
      <c r="B337" s="173">
        <v>87.599999999999895</v>
      </c>
      <c r="C337" s="11"/>
      <c r="D337" s="11"/>
      <c r="E337" s="11"/>
      <c r="F337" s="11"/>
      <c r="G337" s="11"/>
      <c r="H337" s="11"/>
      <c r="I337" s="11"/>
      <c r="J337" s="11"/>
      <c r="K337" s="11"/>
      <c r="L337" s="11"/>
      <c r="M337" s="11"/>
      <c r="N337" s="11"/>
    </row>
    <row r="338" spans="1:14" ht="15" customHeight="1" x14ac:dyDescent="0.25">
      <c r="A338" s="13">
        <f t="shared" si="9"/>
        <v>557</v>
      </c>
      <c r="B338" s="173">
        <v>87.999999999999801</v>
      </c>
      <c r="C338" s="11"/>
      <c r="D338" s="11"/>
      <c r="E338" s="11"/>
      <c r="F338" s="11"/>
      <c r="G338" s="11"/>
      <c r="H338" s="11"/>
      <c r="I338" s="11"/>
      <c r="J338" s="11"/>
      <c r="K338" s="11"/>
      <c r="L338" s="11"/>
      <c r="M338" s="11"/>
      <c r="N338" s="11"/>
    </row>
    <row r="339" spans="1:14" ht="15" customHeight="1" x14ac:dyDescent="0.25">
      <c r="A339" s="13">
        <f t="shared" si="9"/>
        <v>558</v>
      </c>
      <c r="B339" s="173">
        <v>88.399999999999807</v>
      </c>
      <c r="C339" s="11"/>
      <c r="D339" s="11"/>
      <c r="E339" s="11"/>
      <c r="F339" s="11"/>
      <c r="G339" s="11"/>
      <c r="H339" s="11"/>
      <c r="I339" s="11"/>
      <c r="J339" s="11"/>
      <c r="K339" s="11"/>
      <c r="L339" s="11"/>
      <c r="M339" s="11"/>
      <c r="N339" s="11"/>
    </row>
    <row r="340" spans="1:14" ht="15" customHeight="1" x14ac:dyDescent="0.25">
      <c r="A340" s="13">
        <f t="shared" si="9"/>
        <v>559</v>
      </c>
      <c r="B340" s="173">
        <v>88.799999999999798</v>
      </c>
      <c r="C340" s="11"/>
      <c r="D340" s="11"/>
      <c r="E340" s="11"/>
      <c r="F340" s="11"/>
      <c r="G340" s="11"/>
      <c r="H340" s="11"/>
      <c r="I340" s="11"/>
      <c r="J340" s="11"/>
      <c r="K340" s="11"/>
      <c r="L340" s="11"/>
      <c r="M340" s="11"/>
      <c r="N340" s="11"/>
    </row>
    <row r="341" spans="1:14" ht="15" customHeight="1" x14ac:dyDescent="0.25">
      <c r="A341" s="13">
        <f t="shared" si="9"/>
        <v>560</v>
      </c>
      <c r="B341" s="173">
        <v>89.199999999999804</v>
      </c>
      <c r="C341" s="11"/>
      <c r="D341" s="11"/>
      <c r="E341" s="11"/>
      <c r="F341" s="11"/>
      <c r="G341" s="11"/>
      <c r="H341" s="11"/>
      <c r="I341" s="11"/>
      <c r="J341" s="11"/>
      <c r="K341" s="11"/>
      <c r="L341" s="11"/>
      <c r="M341" s="11"/>
      <c r="N341" s="11"/>
    </row>
    <row r="342" spans="1:14" ht="15" customHeight="1" x14ac:dyDescent="0.25">
      <c r="A342" s="13">
        <f t="shared" si="9"/>
        <v>561</v>
      </c>
      <c r="B342" s="173">
        <v>89.599999999999795</v>
      </c>
      <c r="C342" s="11"/>
      <c r="D342" s="11"/>
      <c r="E342" s="11"/>
      <c r="F342" s="11"/>
      <c r="G342" s="11"/>
      <c r="H342" s="11"/>
      <c r="I342" s="11"/>
      <c r="J342" s="11"/>
      <c r="K342" s="11"/>
      <c r="L342" s="11"/>
      <c r="M342" s="11"/>
      <c r="N342" s="11"/>
    </row>
    <row r="343" spans="1:14" ht="15" customHeight="1" x14ac:dyDescent="0.25">
      <c r="A343" s="13">
        <f t="shared" si="9"/>
        <v>562</v>
      </c>
      <c r="B343" s="173">
        <v>89.999999999999801</v>
      </c>
      <c r="C343" s="11"/>
      <c r="D343" s="11"/>
      <c r="E343" s="11"/>
      <c r="F343" s="11"/>
      <c r="G343" s="11"/>
      <c r="H343" s="11"/>
      <c r="I343" s="11"/>
      <c r="J343" s="11"/>
      <c r="K343" s="11"/>
      <c r="L343" s="11"/>
      <c r="M343" s="11"/>
      <c r="N343" s="11"/>
    </row>
    <row r="344" spans="1:14" ht="15" customHeight="1" x14ac:dyDescent="0.25">
      <c r="A344" s="13">
        <f t="shared" si="9"/>
        <v>563</v>
      </c>
      <c r="B344" s="173">
        <v>90.399999999999807</v>
      </c>
      <c r="C344" s="11"/>
      <c r="D344" s="11"/>
      <c r="E344" s="11"/>
      <c r="F344" s="11"/>
      <c r="G344" s="11"/>
      <c r="H344" s="11"/>
      <c r="I344" s="11"/>
      <c r="J344" s="11"/>
      <c r="K344" s="11"/>
      <c r="L344" s="11"/>
      <c r="M344" s="11"/>
      <c r="N344" s="11"/>
    </row>
    <row r="345" spans="1:14" ht="15" customHeight="1" x14ac:dyDescent="0.25">
      <c r="A345" s="13">
        <f t="shared" si="9"/>
        <v>564</v>
      </c>
      <c r="B345" s="173">
        <v>90.799999999999798</v>
      </c>
      <c r="C345" s="11"/>
      <c r="D345" s="11"/>
      <c r="E345" s="11"/>
      <c r="F345" s="11"/>
      <c r="G345" s="11"/>
      <c r="H345" s="11"/>
      <c r="I345" s="11"/>
      <c r="J345" s="11"/>
      <c r="K345" s="11"/>
      <c r="L345" s="11"/>
      <c r="M345" s="11"/>
      <c r="N345" s="11"/>
    </row>
    <row r="346" spans="1:14" ht="15" customHeight="1" x14ac:dyDescent="0.25">
      <c r="A346" s="13">
        <f t="shared" si="9"/>
        <v>565</v>
      </c>
      <c r="B346" s="173">
        <v>91.199999999999804</v>
      </c>
      <c r="C346" s="11"/>
      <c r="D346" s="11"/>
      <c r="E346" s="11"/>
      <c r="F346" s="11"/>
      <c r="G346" s="11"/>
      <c r="H346" s="11"/>
      <c r="I346" s="11"/>
      <c r="J346" s="11"/>
      <c r="K346" s="11"/>
      <c r="L346" s="11"/>
      <c r="M346" s="11"/>
      <c r="N346" s="11"/>
    </row>
    <row r="347" spans="1:14" ht="15" customHeight="1" x14ac:dyDescent="0.25">
      <c r="A347" s="13">
        <f t="shared" si="9"/>
        <v>566</v>
      </c>
      <c r="B347" s="173">
        <v>91.599999999999795</v>
      </c>
      <c r="C347" s="11"/>
      <c r="D347" s="11"/>
      <c r="E347" s="11"/>
      <c r="F347" s="11"/>
      <c r="G347" s="11"/>
      <c r="H347" s="11"/>
      <c r="I347" s="11"/>
      <c r="J347" s="11"/>
      <c r="K347" s="11"/>
      <c r="L347" s="11"/>
      <c r="M347" s="11"/>
      <c r="N347" s="11"/>
    </row>
    <row r="348" spans="1:14" ht="15" customHeight="1" x14ac:dyDescent="0.25">
      <c r="A348" s="13">
        <f t="shared" si="9"/>
        <v>567</v>
      </c>
      <c r="B348" s="173">
        <v>91.999999999999801</v>
      </c>
      <c r="C348" s="11"/>
      <c r="D348" s="11"/>
      <c r="E348" s="11"/>
      <c r="F348" s="11"/>
      <c r="G348" s="11"/>
      <c r="H348" s="11"/>
      <c r="I348" s="11"/>
      <c r="J348" s="11"/>
      <c r="K348" s="11"/>
      <c r="L348" s="11"/>
      <c r="M348" s="11"/>
      <c r="N348" s="11"/>
    </row>
    <row r="349" spans="1:14" ht="15" customHeight="1" x14ac:dyDescent="0.25">
      <c r="A349" s="13">
        <f t="shared" si="9"/>
        <v>568</v>
      </c>
      <c r="B349" s="173">
        <v>92.399999999999807</v>
      </c>
      <c r="C349" s="11"/>
      <c r="D349" s="11"/>
      <c r="E349" s="11"/>
      <c r="F349" s="11"/>
      <c r="G349" s="11"/>
      <c r="H349" s="11"/>
      <c r="I349" s="11"/>
      <c r="J349" s="11"/>
      <c r="K349" s="11"/>
      <c r="L349" s="11"/>
      <c r="M349" s="11"/>
      <c r="N349" s="11"/>
    </row>
    <row r="350" spans="1:14" ht="15" customHeight="1" x14ac:dyDescent="0.25">
      <c r="A350" s="13">
        <f t="shared" si="9"/>
        <v>569</v>
      </c>
      <c r="B350" s="173">
        <v>92.799999999999798</v>
      </c>
      <c r="C350" s="11"/>
      <c r="D350" s="11"/>
      <c r="E350" s="11"/>
      <c r="F350" s="11"/>
      <c r="G350" s="11"/>
      <c r="H350" s="11"/>
      <c r="I350" s="11"/>
      <c r="J350" s="11"/>
      <c r="K350" s="11"/>
      <c r="L350" s="11"/>
      <c r="M350" s="11"/>
      <c r="N350" s="11"/>
    </row>
    <row r="351" spans="1:14" ht="15" customHeight="1" x14ac:dyDescent="0.25">
      <c r="A351" s="13">
        <f t="shared" si="9"/>
        <v>570</v>
      </c>
      <c r="B351" s="173">
        <v>93.199999999999804</v>
      </c>
      <c r="C351" s="11"/>
      <c r="D351" s="11"/>
      <c r="E351" s="11"/>
      <c r="F351" s="11"/>
      <c r="G351" s="11"/>
      <c r="H351" s="11"/>
      <c r="I351" s="11"/>
      <c r="J351" s="11"/>
      <c r="K351" s="11"/>
      <c r="L351" s="11"/>
      <c r="M351" s="11"/>
      <c r="N351" s="11"/>
    </row>
    <row r="352" spans="1:14" ht="15" customHeight="1" x14ac:dyDescent="0.25">
      <c r="A352" s="13">
        <f t="shared" si="9"/>
        <v>571</v>
      </c>
      <c r="B352" s="173">
        <v>93.599999999999795</v>
      </c>
      <c r="C352" s="11"/>
      <c r="D352" s="11"/>
      <c r="E352" s="11"/>
      <c r="F352" s="11"/>
      <c r="G352" s="11"/>
      <c r="H352" s="11"/>
      <c r="I352" s="11"/>
      <c r="J352" s="11"/>
      <c r="K352" s="11"/>
      <c r="L352" s="11"/>
      <c r="M352" s="11"/>
      <c r="N352" s="11"/>
    </row>
    <row r="353" spans="1:14" ht="15" customHeight="1" x14ac:dyDescent="0.25">
      <c r="A353" s="13">
        <f t="shared" si="9"/>
        <v>572</v>
      </c>
      <c r="B353" s="173">
        <v>93.999999999999801</v>
      </c>
      <c r="C353" s="11"/>
      <c r="D353" s="11"/>
      <c r="E353" s="11"/>
      <c r="F353" s="11"/>
      <c r="G353" s="11"/>
      <c r="H353" s="11"/>
      <c r="I353" s="11"/>
      <c r="J353" s="11"/>
      <c r="K353" s="11"/>
      <c r="L353" s="11"/>
      <c r="M353" s="11"/>
      <c r="N353" s="11"/>
    </row>
    <row r="354" spans="1:14" ht="15" customHeight="1" x14ac:dyDescent="0.25">
      <c r="A354" s="13">
        <f t="shared" si="9"/>
        <v>573</v>
      </c>
      <c r="B354" s="173">
        <v>94.399999999999807</v>
      </c>
      <c r="C354" s="11"/>
      <c r="D354" s="11"/>
      <c r="E354" s="11"/>
      <c r="F354" s="11"/>
      <c r="G354" s="11"/>
      <c r="H354" s="11"/>
      <c r="I354" s="11"/>
      <c r="J354" s="11"/>
      <c r="K354" s="11"/>
      <c r="L354" s="11"/>
      <c r="M354" s="11"/>
      <c r="N354" s="11"/>
    </row>
    <row r="355" spans="1:14" ht="15" customHeight="1" x14ac:dyDescent="0.25">
      <c r="A355" s="13">
        <f t="shared" si="9"/>
        <v>574</v>
      </c>
      <c r="B355" s="173">
        <v>94.799999999999798</v>
      </c>
      <c r="C355" s="11"/>
      <c r="D355" s="11"/>
      <c r="E355" s="11"/>
      <c r="F355" s="11"/>
      <c r="G355" s="11"/>
      <c r="H355" s="11"/>
      <c r="I355" s="11"/>
      <c r="J355" s="11"/>
      <c r="K355" s="11"/>
      <c r="L355" s="11"/>
      <c r="M355" s="11"/>
      <c r="N355" s="11"/>
    </row>
    <row r="356" spans="1:14" ht="15" customHeight="1" x14ac:dyDescent="0.25">
      <c r="A356" s="13">
        <f t="shared" si="9"/>
        <v>575</v>
      </c>
      <c r="B356" s="173">
        <v>95.199999999999804</v>
      </c>
      <c r="C356" s="11"/>
      <c r="D356" s="11"/>
      <c r="E356" s="11"/>
      <c r="F356" s="11"/>
      <c r="G356" s="11"/>
      <c r="H356" s="11"/>
      <c r="I356" s="11"/>
      <c r="J356" s="11"/>
      <c r="K356" s="11"/>
      <c r="L356" s="11"/>
      <c r="M356" s="11"/>
      <c r="N356" s="11"/>
    </row>
    <row r="357" spans="1:14" ht="15" customHeight="1" x14ac:dyDescent="0.25">
      <c r="A357" s="13">
        <f t="shared" si="9"/>
        <v>576</v>
      </c>
      <c r="B357" s="173">
        <v>95.599999999999795</v>
      </c>
      <c r="C357" s="11"/>
      <c r="D357" s="11"/>
      <c r="E357" s="11"/>
      <c r="F357" s="11"/>
      <c r="G357" s="11"/>
      <c r="H357" s="11"/>
      <c r="I357" s="11"/>
      <c r="J357" s="11"/>
      <c r="K357" s="11"/>
      <c r="L357" s="11"/>
      <c r="M357" s="11"/>
      <c r="N357" s="11"/>
    </row>
    <row r="358" spans="1:14" ht="15" customHeight="1" x14ac:dyDescent="0.25">
      <c r="A358" s="13">
        <f t="shared" si="9"/>
        <v>577</v>
      </c>
      <c r="B358" s="173">
        <v>95.999999999999801</v>
      </c>
      <c r="C358" s="11"/>
      <c r="D358" s="11"/>
      <c r="E358" s="11"/>
      <c r="F358" s="11"/>
      <c r="G358" s="11"/>
      <c r="H358" s="11"/>
      <c r="I358" s="11"/>
      <c r="J358" s="11"/>
      <c r="K358" s="11"/>
      <c r="L358" s="11"/>
      <c r="M358" s="11"/>
      <c r="N358" s="11"/>
    </row>
    <row r="359" spans="1:14" ht="15" customHeight="1" x14ac:dyDescent="0.25">
      <c r="A359" s="13">
        <f t="shared" si="9"/>
        <v>578</v>
      </c>
      <c r="B359" s="173">
        <v>96.399999999999807</v>
      </c>
      <c r="C359" s="11"/>
      <c r="D359" s="11"/>
      <c r="E359" s="11"/>
      <c r="F359" s="11"/>
      <c r="G359" s="11"/>
      <c r="H359" s="11"/>
      <c r="I359" s="11"/>
      <c r="J359" s="11"/>
      <c r="K359" s="11"/>
      <c r="L359" s="11"/>
      <c r="M359" s="11"/>
      <c r="N359" s="11"/>
    </row>
    <row r="360" spans="1:14" ht="15" customHeight="1" x14ac:dyDescent="0.25">
      <c r="A360" s="13">
        <f t="shared" si="9"/>
        <v>579</v>
      </c>
      <c r="B360" s="173">
        <v>96.799999999999798</v>
      </c>
      <c r="C360" s="11"/>
      <c r="D360" s="11"/>
      <c r="E360" s="11"/>
      <c r="F360" s="11"/>
      <c r="G360" s="11"/>
      <c r="H360" s="11"/>
      <c r="I360" s="11"/>
      <c r="J360" s="11"/>
      <c r="K360" s="11"/>
      <c r="L360" s="11"/>
      <c r="M360" s="11"/>
      <c r="N360" s="11"/>
    </row>
    <row r="361" spans="1:14" ht="15" customHeight="1" x14ac:dyDescent="0.25">
      <c r="A361" s="13">
        <f t="shared" si="9"/>
        <v>580</v>
      </c>
      <c r="B361" s="173">
        <v>97.199999999999804</v>
      </c>
      <c r="C361" s="11"/>
      <c r="D361" s="11"/>
      <c r="E361" s="11"/>
      <c r="F361" s="11"/>
      <c r="G361" s="11"/>
      <c r="H361" s="11"/>
      <c r="I361" s="11"/>
      <c r="J361" s="11"/>
      <c r="K361" s="11"/>
      <c r="L361" s="11"/>
      <c r="M361" s="11"/>
      <c r="N361" s="11"/>
    </row>
    <row r="362" spans="1:14" ht="15" customHeight="1" x14ac:dyDescent="0.25">
      <c r="A362" s="13">
        <f t="shared" si="9"/>
        <v>581</v>
      </c>
      <c r="B362" s="173">
        <v>97.599999999999795</v>
      </c>
      <c r="C362" s="11"/>
      <c r="D362" s="11"/>
      <c r="E362" s="11"/>
      <c r="F362" s="11"/>
      <c r="G362" s="11"/>
      <c r="H362" s="11"/>
      <c r="I362" s="11"/>
      <c r="J362" s="11"/>
      <c r="K362" s="11"/>
      <c r="L362" s="11"/>
      <c r="M362" s="11"/>
      <c r="N362" s="11"/>
    </row>
    <row r="363" spans="1:14" ht="15" customHeight="1" x14ac:dyDescent="0.25">
      <c r="A363" s="13">
        <f t="shared" si="9"/>
        <v>582</v>
      </c>
      <c r="B363" s="173">
        <v>97.999999999999801</v>
      </c>
      <c r="C363" s="11"/>
      <c r="D363" s="11"/>
      <c r="E363" s="11"/>
      <c r="F363" s="11"/>
      <c r="G363" s="11"/>
      <c r="H363" s="11"/>
      <c r="I363" s="11"/>
      <c r="J363" s="11"/>
      <c r="K363" s="11"/>
      <c r="L363" s="11"/>
      <c r="M363" s="11"/>
      <c r="N363" s="11"/>
    </row>
    <row r="364" spans="1:14" ht="15" customHeight="1" x14ac:dyDescent="0.25">
      <c r="A364" s="13">
        <f t="shared" si="9"/>
        <v>583</v>
      </c>
      <c r="B364" s="173">
        <v>98.399999999999807</v>
      </c>
      <c r="C364" s="11"/>
      <c r="D364" s="11"/>
      <c r="E364" s="11"/>
      <c r="F364" s="11"/>
      <c r="G364" s="11"/>
      <c r="H364" s="11"/>
      <c r="I364" s="11"/>
      <c r="J364" s="11"/>
      <c r="K364" s="11"/>
      <c r="L364" s="11"/>
      <c r="M364" s="11"/>
      <c r="N364" s="11"/>
    </row>
    <row r="365" spans="1:14" ht="15" customHeight="1" x14ac:dyDescent="0.25">
      <c r="A365" s="13">
        <f t="shared" si="9"/>
        <v>584</v>
      </c>
      <c r="B365" s="173">
        <v>98.799999999999798</v>
      </c>
      <c r="C365" s="11"/>
      <c r="D365" s="11"/>
      <c r="E365" s="11"/>
      <c r="F365" s="11"/>
      <c r="G365" s="11"/>
      <c r="H365" s="11"/>
      <c r="I365" s="11"/>
      <c r="J365" s="11"/>
      <c r="K365" s="11"/>
      <c r="L365" s="11"/>
      <c r="M365" s="11"/>
      <c r="N365" s="11"/>
    </row>
    <row r="366" spans="1:14" ht="15" customHeight="1" x14ac:dyDescent="0.25">
      <c r="A366" s="13">
        <f t="shared" si="9"/>
        <v>585</v>
      </c>
      <c r="B366" s="173">
        <v>99.199999999999804</v>
      </c>
      <c r="C366" s="11"/>
      <c r="D366" s="11"/>
      <c r="E366" s="11"/>
      <c r="F366" s="11"/>
      <c r="G366" s="11"/>
      <c r="H366" s="11"/>
      <c r="I366" s="11"/>
      <c r="J366" s="11"/>
      <c r="K366" s="11"/>
      <c r="L366" s="11"/>
      <c r="M366" s="11"/>
      <c r="N366" s="11"/>
    </row>
    <row r="367" spans="1:14" ht="15" customHeight="1" x14ac:dyDescent="0.25">
      <c r="A367" s="13">
        <f t="shared" si="9"/>
        <v>586</v>
      </c>
      <c r="B367" s="173">
        <v>99.599999999999795</v>
      </c>
      <c r="C367" s="11"/>
      <c r="D367" s="11"/>
      <c r="E367" s="11"/>
      <c r="F367" s="11"/>
      <c r="G367" s="11"/>
      <c r="H367" s="11"/>
      <c r="I367" s="11"/>
      <c r="J367" s="11"/>
      <c r="K367" s="11"/>
      <c r="L367" s="11"/>
      <c r="M367" s="11"/>
      <c r="N367" s="11"/>
    </row>
    <row r="368" spans="1:14" ht="15" customHeight="1" x14ac:dyDescent="0.25">
      <c r="A368" s="13">
        <f t="shared" si="9"/>
        <v>587</v>
      </c>
      <c r="B368" s="173">
        <v>99.999999999999801</v>
      </c>
      <c r="C368" s="11"/>
      <c r="D368" s="11"/>
      <c r="E368" s="11"/>
      <c r="F368" s="11"/>
      <c r="G368" s="11"/>
      <c r="H368" s="11"/>
      <c r="I368" s="11"/>
      <c r="J368" s="11"/>
      <c r="K368" s="11"/>
      <c r="L368" s="11"/>
      <c r="M368" s="11"/>
      <c r="N368" s="11"/>
    </row>
    <row r="369" spans="1:14" ht="15" customHeight="1" x14ac:dyDescent="0.25">
      <c r="A369" s="13">
        <f t="shared" si="9"/>
        <v>588</v>
      </c>
      <c r="B369" s="173">
        <v>100.4</v>
      </c>
      <c r="C369" s="11"/>
      <c r="D369" s="11"/>
      <c r="E369" s="11"/>
      <c r="F369" s="11"/>
      <c r="G369" s="11"/>
      <c r="H369" s="11"/>
      <c r="I369" s="11"/>
      <c r="J369" s="11"/>
      <c r="K369" s="11"/>
      <c r="L369" s="11"/>
      <c r="M369" s="11"/>
      <c r="N369" s="11"/>
    </row>
    <row r="370" spans="1:14" ht="15" customHeight="1" x14ac:dyDescent="0.25">
      <c r="A370" s="13">
        <f t="shared" si="9"/>
        <v>589</v>
      </c>
      <c r="B370" s="173">
        <v>100.8</v>
      </c>
      <c r="C370" s="11"/>
      <c r="D370" s="11"/>
      <c r="E370" s="11"/>
      <c r="F370" s="11"/>
      <c r="G370" s="11"/>
      <c r="H370" s="11"/>
      <c r="I370" s="11"/>
      <c r="J370" s="11"/>
      <c r="K370" s="11"/>
      <c r="L370" s="11"/>
      <c r="M370" s="11"/>
      <c r="N370" s="11"/>
    </row>
    <row r="371" spans="1:14" ht="15" customHeight="1" x14ac:dyDescent="0.25">
      <c r="A371" s="13">
        <f t="shared" si="9"/>
        <v>590</v>
      </c>
      <c r="B371" s="173">
        <v>101.2</v>
      </c>
      <c r="C371" s="11"/>
      <c r="D371" s="11"/>
      <c r="E371" s="11"/>
      <c r="F371" s="11"/>
      <c r="G371" s="11"/>
      <c r="H371" s="11"/>
      <c r="I371" s="11"/>
      <c r="J371" s="11"/>
      <c r="K371" s="11"/>
      <c r="L371" s="11"/>
      <c r="M371" s="11"/>
      <c r="N371" s="11"/>
    </row>
    <row r="372" spans="1:14" ht="15" customHeight="1" x14ac:dyDescent="0.25">
      <c r="A372" s="13">
        <f t="shared" si="9"/>
        <v>591</v>
      </c>
      <c r="B372" s="173">
        <v>101.6</v>
      </c>
      <c r="C372" s="11"/>
      <c r="D372" s="11"/>
      <c r="E372" s="11"/>
      <c r="F372" s="11"/>
      <c r="G372" s="11"/>
      <c r="H372" s="11"/>
      <c r="I372" s="11"/>
      <c r="J372" s="11"/>
      <c r="K372" s="11"/>
      <c r="L372" s="11"/>
      <c r="M372" s="11"/>
      <c r="N372" s="11"/>
    </row>
    <row r="373" spans="1:14" ht="15" customHeight="1" x14ac:dyDescent="0.25">
      <c r="A373" s="13">
        <f t="shared" si="9"/>
        <v>592</v>
      </c>
      <c r="B373" s="173">
        <v>102</v>
      </c>
      <c r="C373" s="11"/>
      <c r="D373" s="11"/>
      <c r="E373" s="11"/>
      <c r="F373" s="11"/>
      <c r="G373" s="11"/>
      <c r="H373" s="11"/>
      <c r="I373" s="11"/>
      <c r="J373" s="11"/>
      <c r="K373" s="11"/>
      <c r="L373" s="11"/>
      <c r="M373" s="11"/>
      <c r="N373" s="11"/>
    </row>
    <row r="374" spans="1:14" ht="15" customHeight="1" x14ac:dyDescent="0.25">
      <c r="A374" s="13">
        <f t="shared" si="9"/>
        <v>593</v>
      </c>
      <c r="B374" s="173">
        <v>102.4</v>
      </c>
      <c r="C374" s="11"/>
      <c r="D374" s="11"/>
      <c r="E374" s="11"/>
      <c r="F374" s="11"/>
      <c r="G374" s="11"/>
      <c r="H374" s="11"/>
      <c r="I374" s="11"/>
      <c r="J374" s="11"/>
      <c r="K374" s="11"/>
      <c r="L374" s="11"/>
      <c r="M374" s="11"/>
      <c r="N374" s="11"/>
    </row>
    <row r="375" spans="1:14" ht="15" customHeight="1" x14ac:dyDescent="0.25">
      <c r="A375" s="13">
        <f t="shared" ref="A375:A438" si="10">A374+1</f>
        <v>594</v>
      </c>
      <c r="B375" s="173">
        <v>102.8</v>
      </c>
      <c r="C375" s="11"/>
      <c r="D375" s="11"/>
      <c r="E375" s="11"/>
      <c r="F375" s="11"/>
      <c r="G375" s="11"/>
      <c r="H375" s="11"/>
      <c r="I375" s="11"/>
      <c r="J375" s="11"/>
      <c r="K375" s="11"/>
      <c r="L375" s="11"/>
      <c r="M375" s="11"/>
      <c r="N375" s="11"/>
    </row>
    <row r="376" spans="1:14" ht="15" customHeight="1" x14ac:dyDescent="0.25">
      <c r="A376" s="13">
        <f t="shared" si="10"/>
        <v>595</v>
      </c>
      <c r="B376" s="173">
        <v>103.2</v>
      </c>
      <c r="C376" s="11"/>
      <c r="D376" s="11"/>
      <c r="E376" s="11"/>
      <c r="F376" s="11"/>
      <c r="G376" s="11"/>
      <c r="H376" s="11"/>
      <c r="I376" s="11"/>
      <c r="J376" s="11"/>
      <c r="K376" s="11"/>
      <c r="L376" s="11"/>
      <c r="M376" s="11"/>
      <c r="N376" s="11"/>
    </row>
    <row r="377" spans="1:14" ht="15" customHeight="1" x14ac:dyDescent="0.25">
      <c r="A377" s="13">
        <f t="shared" si="10"/>
        <v>596</v>
      </c>
      <c r="B377" s="173">
        <v>103.6</v>
      </c>
      <c r="C377" s="11"/>
      <c r="D377" s="11"/>
      <c r="E377" s="11"/>
      <c r="F377" s="11"/>
      <c r="G377" s="11"/>
      <c r="H377" s="11"/>
      <c r="I377" s="11"/>
      <c r="J377" s="11"/>
      <c r="K377" s="11"/>
      <c r="L377" s="11"/>
      <c r="M377" s="11"/>
      <c r="N377" s="11"/>
    </row>
    <row r="378" spans="1:14" ht="15" customHeight="1" x14ac:dyDescent="0.25">
      <c r="A378" s="13">
        <f t="shared" si="10"/>
        <v>597</v>
      </c>
      <c r="B378" s="173">
        <v>104</v>
      </c>
      <c r="C378" s="11"/>
      <c r="D378" s="11"/>
      <c r="E378" s="11"/>
      <c r="F378" s="11"/>
      <c r="G378" s="11"/>
      <c r="H378" s="11"/>
      <c r="I378" s="11"/>
      <c r="J378" s="11"/>
      <c r="K378" s="11"/>
      <c r="L378" s="11"/>
      <c r="M378" s="11"/>
      <c r="N378" s="11"/>
    </row>
    <row r="379" spans="1:14" ht="15" customHeight="1" x14ac:dyDescent="0.25">
      <c r="A379" s="13">
        <f t="shared" si="10"/>
        <v>598</v>
      </c>
      <c r="B379" s="173">
        <v>104.4</v>
      </c>
      <c r="C379" s="11"/>
      <c r="D379" s="11"/>
      <c r="E379" s="11"/>
      <c r="F379" s="11"/>
      <c r="G379" s="11"/>
      <c r="H379" s="11"/>
      <c r="I379" s="11"/>
      <c r="J379" s="11"/>
      <c r="K379" s="11"/>
      <c r="L379" s="11"/>
      <c r="M379" s="11"/>
      <c r="N379" s="11"/>
    </row>
    <row r="380" spans="1:14" ht="15" customHeight="1" x14ac:dyDescent="0.25">
      <c r="A380" s="13">
        <f t="shared" si="10"/>
        <v>599</v>
      </c>
      <c r="B380" s="173">
        <v>104.8</v>
      </c>
      <c r="C380" s="11"/>
      <c r="D380" s="11"/>
      <c r="E380" s="11"/>
      <c r="F380" s="11"/>
      <c r="G380" s="11"/>
      <c r="H380" s="11"/>
      <c r="I380" s="11"/>
      <c r="J380" s="11"/>
      <c r="K380" s="11"/>
      <c r="L380" s="11"/>
      <c r="M380" s="11"/>
      <c r="N380" s="11"/>
    </row>
    <row r="381" spans="1:14" ht="15" customHeight="1" x14ac:dyDescent="0.25">
      <c r="A381" s="13">
        <f t="shared" si="10"/>
        <v>600</v>
      </c>
      <c r="B381" s="173">
        <v>105.2</v>
      </c>
      <c r="C381" s="11"/>
      <c r="D381" s="11"/>
      <c r="E381" s="11"/>
      <c r="F381" s="11"/>
      <c r="G381" s="11"/>
      <c r="H381" s="11"/>
      <c r="I381" s="11"/>
      <c r="J381" s="11"/>
      <c r="K381" s="11"/>
      <c r="L381" s="11"/>
      <c r="M381" s="11"/>
      <c r="N381" s="11"/>
    </row>
    <row r="382" spans="1:14" ht="15" customHeight="1" x14ac:dyDescent="0.25">
      <c r="A382" s="13">
        <f t="shared" si="10"/>
        <v>601</v>
      </c>
      <c r="B382" s="173">
        <v>105.6</v>
      </c>
      <c r="C382" s="11"/>
      <c r="D382" s="11"/>
      <c r="E382" s="11"/>
      <c r="F382" s="11"/>
      <c r="G382" s="11"/>
      <c r="H382" s="11"/>
      <c r="I382" s="11"/>
      <c r="J382" s="11"/>
      <c r="K382" s="11"/>
      <c r="L382" s="11"/>
      <c r="M382" s="11"/>
      <c r="N382" s="11"/>
    </row>
    <row r="383" spans="1:14" ht="15" customHeight="1" x14ac:dyDescent="0.25">
      <c r="A383" s="13">
        <f t="shared" si="10"/>
        <v>602</v>
      </c>
      <c r="B383" s="173">
        <v>106</v>
      </c>
      <c r="C383" s="11"/>
      <c r="D383" s="11"/>
      <c r="E383" s="11"/>
      <c r="F383" s="11"/>
      <c r="G383" s="11"/>
      <c r="H383" s="11"/>
      <c r="I383" s="11"/>
      <c r="J383" s="11"/>
      <c r="K383" s="11"/>
      <c r="L383" s="11"/>
      <c r="M383" s="11"/>
      <c r="N383" s="11"/>
    </row>
    <row r="384" spans="1:14" ht="15" customHeight="1" x14ac:dyDescent="0.25">
      <c r="A384" s="13">
        <f t="shared" si="10"/>
        <v>603</v>
      </c>
      <c r="B384" s="173">
        <v>106.4</v>
      </c>
      <c r="C384" s="11"/>
      <c r="D384" s="11"/>
      <c r="E384" s="11"/>
      <c r="F384" s="11"/>
      <c r="G384" s="11"/>
      <c r="H384" s="11"/>
      <c r="I384" s="11"/>
      <c r="J384" s="11"/>
      <c r="K384" s="11"/>
      <c r="L384" s="11"/>
      <c r="M384" s="11"/>
      <c r="N384" s="11"/>
    </row>
    <row r="385" spans="1:14" ht="15" customHeight="1" x14ac:dyDescent="0.25">
      <c r="A385" s="13">
        <f t="shared" si="10"/>
        <v>604</v>
      </c>
      <c r="B385" s="173">
        <v>106.8</v>
      </c>
      <c r="C385" s="11"/>
      <c r="D385" s="11"/>
      <c r="E385" s="11"/>
      <c r="F385" s="11"/>
      <c r="G385" s="11"/>
      <c r="H385" s="11"/>
      <c r="I385" s="11"/>
      <c r="J385" s="11"/>
      <c r="K385" s="11"/>
      <c r="L385" s="11"/>
      <c r="M385" s="11"/>
      <c r="N385" s="11"/>
    </row>
    <row r="386" spans="1:14" ht="15" customHeight="1" x14ac:dyDescent="0.25">
      <c r="A386" s="13">
        <f t="shared" si="10"/>
        <v>605</v>
      </c>
      <c r="B386" s="173">
        <v>107.2</v>
      </c>
      <c r="C386" s="11"/>
      <c r="D386" s="11"/>
      <c r="E386" s="11"/>
      <c r="F386" s="11"/>
      <c r="G386" s="11"/>
      <c r="H386" s="11"/>
      <c r="I386" s="11"/>
      <c r="J386" s="11"/>
      <c r="K386" s="11"/>
      <c r="L386" s="11"/>
      <c r="M386" s="11"/>
      <c r="N386" s="11"/>
    </row>
    <row r="387" spans="1:14" ht="15" customHeight="1" x14ac:dyDescent="0.25">
      <c r="A387" s="13">
        <f t="shared" si="10"/>
        <v>606</v>
      </c>
      <c r="B387" s="173">
        <v>107.6</v>
      </c>
      <c r="C387" s="11"/>
      <c r="D387" s="11"/>
      <c r="E387" s="11"/>
      <c r="F387" s="11"/>
      <c r="G387" s="11"/>
      <c r="H387" s="11"/>
      <c r="I387" s="11"/>
      <c r="J387" s="11"/>
      <c r="K387" s="11"/>
      <c r="L387" s="11"/>
      <c r="M387" s="11"/>
      <c r="N387" s="11"/>
    </row>
    <row r="388" spans="1:14" ht="15" customHeight="1" x14ac:dyDescent="0.25">
      <c r="A388" s="13">
        <f t="shared" si="10"/>
        <v>607</v>
      </c>
      <c r="B388" s="173">
        <v>108</v>
      </c>
      <c r="C388" s="11"/>
      <c r="D388" s="11"/>
      <c r="E388" s="11"/>
      <c r="F388" s="11"/>
      <c r="G388" s="11"/>
      <c r="H388" s="11"/>
      <c r="I388" s="11"/>
      <c r="J388" s="11"/>
      <c r="K388" s="11"/>
      <c r="L388" s="11"/>
      <c r="M388" s="11"/>
      <c r="N388" s="11"/>
    </row>
    <row r="389" spans="1:14" ht="15" customHeight="1" x14ac:dyDescent="0.25">
      <c r="A389" s="13">
        <f t="shared" si="10"/>
        <v>608</v>
      </c>
      <c r="B389" s="173">
        <v>108.4</v>
      </c>
      <c r="C389" s="11"/>
      <c r="D389" s="11"/>
      <c r="E389" s="11"/>
      <c r="F389" s="11"/>
      <c r="G389" s="11"/>
      <c r="H389" s="11"/>
      <c r="I389" s="11"/>
      <c r="J389" s="11"/>
      <c r="K389" s="11"/>
      <c r="L389" s="11"/>
      <c r="M389" s="11"/>
      <c r="N389" s="11"/>
    </row>
    <row r="390" spans="1:14" ht="15" customHeight="1" x14ac:dyDescent="0.25">
      <c r="A390" s="13">
        <f t="shared" si="10"/>
        <v>609</v>
      </c>
      <c r="B390" s="173">
        <v>108.8</v>
      </c>
      <c r="C390" s="11"/>
      <c r="D390" s="11"/>
      <c r="E390" s="11"/>
      <c r="F390" s="11"/>
      <c r="G390" s="11"/>
      <c r="H390" s="11"/>
      <c r="I390" s="11"/>
      <c r="J390" s="11"/>
      <c r="K390" s="11"/>
      <c r="L390" s="11"/>
      <c r="M390" s="11"/>
      <c r="N390" s="11"/>
    </row>
    <row r="391" spans="1:14" ht="15" customHeight="1" x14ac:dyDescent="0.25">
      <c r="A391" s="13">
        <f t="shared" si="10"/>
        <v>610</v>
      </c>
      <c r="B391" s="173">
        <v>109.2</v>
      </c>
      <c r="C391" s="11"/>
      <c r="D391" s="11"/>
      <c r="E391" s="11"/>
      <c r="F391" s="11"/>
      <c r="G391" s="11"/>
      <c r="H391" s="11"/>
      <c r="I391" s="11"/>
      <c r="J391" s="11"/>
      <c r="K391" s="11"/>
      <c r="L391" s="11"/>
      <c r="M391" s="11"/>
      <c r="N391" s="11"/>
    </row>
    <row r="392" spans="1:14" ht="15" customHeight="1" x14ac:dyDescent="0.25">
      <c r="A392" s="13">
        <f t="shared" si="10"/>
        <v>611</v>
      </c>
      <c r="B392" s="173">
        <v>109.6</v>
      </c>
      <c r="C392" s="11"/>
      <c r="D392" s="11"/>
      <c r="E392" s="11"/>
      <c r="F392" s="11"/>
      <c r="G392" s="11"/>
      <c r="H392" s="11"/>
      <c r="I392" s="11"/>
      <c r="J392" s="11"/>
      <c r="K392" s="11"/>
      <c r="L392" s="11"/>
      <c r="M392" s="11"/>
      <c r="N392" s="11"/>
    </row>
    <row r="393" spans="1:14" ht="15" customHeight="1" x14ac:dyDescent="0.25">
      <c r="A393" s="13">
        <f t="shared" si="10"/>
        <v>612</v>
      </c>
      <c r="B393" s="173">
        <v>110</v>
      </c>
      <c r="C393" s="11"/>
      <c r="D393" s="11"/>
      <c r="E393" s="11"/>
      <c r="F393" s="11"/>
      <c r="G393" s="11"/>
      <c r="H393" s="11"/>
      <c r="I393" s="11"/>
      <c r="J393" s="11"/>
      <c r="K393" s="11"/>
      <c r="L393" s="11"/>
      <c r="M393" s="11"/>
      <c r="N393" s="11"/>
    </row>
    <row r="394" spans="1:14" ht="15" customHeight="1" x14ac:dyDescent="0.25">
      <c r="A394" s="13">
        <f t="shared" si="10"/>
        <v>613</v>
      </c>
      <c r="B394" s="173">
        <v>110.4</v>
      </c>
      <c r="C394" s="11"/>
      <c r="D394" s="11"/>
      <c r="E394" s="11"/>
      <c r="F394" s="11"/>
      <c r="G394" s="11"/>
      <c r="H394" s="11"/>
      <c r="I394" s="11"/>
      <c r="J394" s="11"/>
      <c r="K394" s="11"/>
      <c r="L394" s="11"/>
      <c r="M394" s="11"/>
      <c r="N394" s="11"/>
    </row>
    <row r="395" spans="1:14" ht="15" customHeight="1" x14ac:dyDescent="0.25">
      <c r="A395" s="13">
        <f t="shared" si="10"/>
        <v>614</v>
      </c>
      <c r="B395" s="173">
        <v>110.8</v>
      </c>
      <c r="C395" s="11"/>
      <c r="D395" s="11"/>
      <c r="E395" s="11"/>
      <c r="F395" s="11"/>
      <c r="G395" s="11"/>
      <c r="H395" s="11"/>
      <c r="I395" s="11"/>
      <c r="J395" s="11"/>
      <c r="K395" s="11"/>
      <c r="L395" s="11"/>
      <c r="M395" s="11"/>
      <c r="N395" s="11"/>
    </row>
    <row r="396" spans="1:14" ht="15" customHeight="1" x14ac:dyDescent="0.25">
      <c r="A396" s="13">
        <f t="shared" si="10"/>
        <v>615</v>
      </c>
      <c r="B396" s="173">
        <v>111.2</v>
      </c>
      <c r="C396" s="11"/>
      <c r="D396" s="11"/>
      <c r="E396" s="11"/>
      <c r="F396" s="11"/>
      <c r="G396" s="11"/>
      <c r="H396" s="11"/>
      <c r="I396" s="11"/>
      <c r="J396" s="11"/>
      <c r="K396" s="11"/>
      <c r="L396" s="11"/>
      <c r="M396" s="11"/>
      <c r="N396" s="11"/>
    </row>
    <row r="397" spans="1:14" ht="15" customHeight="1" x14ac:dyDescent="0.25">
      <c r="A397" s="13">
        <f t="shared" si="10"/>
        <v>616</v>
      </c>
      <c r="B397" s="173">
        <v>111.6</v>
      </c>
      <c r="C397" s="11"/>
      <c r="D397" s="11"/>
      <c r="E397" s="11"/>
      <c r="F397" s="11"/>
      <c r="G397" s="11"/>
      <c r="H397" s="11"/>
      <c r="I397" s="11"/>
      <c r="J397" s="11"/>
      <c r="K397" s="11"/>
      <c r="L397" s="11"/>
      <c r="M397" s="11"/>
      <c r="N397" s="11"/>
    </row>
    <row r="398" spans="1:14" ht="15" customHeight="1" x14ac:dyDescent="0.25">
      <c r="A398" s="13">
        <f t="shared" si="10"/>
        <v>617</v>
      </c>
      <c r="B398" s="173">
        <v>112</v>
      </c>
      <c r="C398" s="11"/>
      <c r="D398" s="11"/>
      <c r="E398" s="11"/>
      <c r="F398" s="11"/>
      <c r="G398" s="11"/>
      <c r="H398" s="11"/>
      <c r="I398" s="11"/>
      <c r="J398" s="11"/>
      <c r="K398" s="11"/>
      <c r="L398" s="11"/>
      <c r="M398" s="11"/>
      <c r="N398" s="11"/>
    </row>
    <row r="399" spans="1:14" ht="15" customHeight="1" x14ac:dyDescent="0.25">
      <c r="A399" s="13">
        <f t="shared" si="10"/>
        <v>618</v>
      </c>
      <c r="B399" s="173">
        <v>112.4</v>
      </c>
      <c r="C399" s="11"/>
      <c r="D399" s="11"/>
      <c r="E399" s="11"/>
      <c r="F399" s="11"/>
      <c r="G399" s="11"/>
      <c r="H399" s="11"/>
      <c r="I399" s="11"/>
      <c r="J399" s="11"/>
      <c r="K399" s="11"/>
      <c r="L399" s="11"/>
      <c r="M399" s="11"/>
      <c r="N399" s="11"/>
    </row>
    <row r="400" spans="1:14" ht="15" customHeight="1" x14ac:dyDescent="0.25">
      <c r="A400" s="13">
        <f t="shared" si="10"/>
        <v>619</v>
      </c>
      <c r="B400" s="173">
        <v>112.8</v>
      </c>
      <c r="C400" s="11"/>
      <c r="D400" s="11"/>
      <c r="E400" s="11"/>
      <c r="F400" s="11"/>
      <c r="G400" s="11"/>
      <c r="H400" s="11"/>
      <c r="I400" s="11"/>
      <c r="J400" s="11"/>
      <c r="K400" s="11"/>
      <c r="L400" s="11"/>
      <c r="M400" s="11"/>
      <c r="N400" s="11"/>
    </row>
    <row r="401" spans="1:14" ht="15" customHeight="1" x14ac:dyDescent="0.25">
      <c r="A401" s="13">
        <f t="shared" si="10"/>
        <v>620</v>
      </c>
      <c r="B401" s="173">
        <v>113.2</v>
      </c>
      <c r="C401" s="11"/>
      <c r="D401" s="11"/>
      <c r="E401" s="11"/>
      <c r="F401" s="11"/>
      <c r="G401" s="11"/>
      <c r="H401" s="11"/>
      <c r="I401" s="11"/>
      <c r="J401" s="11"/>
      <c r="K401" s="11"/>
      <c r="L401" s="11"/>
      <c r="M401" s="11"/>
      <c r="N401" s="11"/>
    </row>
    <row r="402" spans="1:14" ht="15" customHeight="1" x14ac:dyDescent="0.25">
      <c r="A402" s="13">
        <f t="shared" si="10"/>
        <v>621</v>
      </c>
      <c r="B402" s="173">
        <v>113.6</v>
      </c>
      <c r="C402" s="11"/>
      <c r="D402" s="11"/>
      <c r="E402" s="11"/>
      <c r="F402" s="11"/>
      <c r="G402" s="11"/>
      <c r="H402" s="11"/>
      <c r="I402" s="11"/>
      <c r="J402" s="11"/>
      <c r="K402" s="11"/>
      <c r="L402" s="11"/>
      <c r="M402" s="11"/>
      <c r="N402" s="11"/>
    </row>
    <row r="403" spans="1:14" ht="15" customHeight="1" x14ac:dyDescent="0.25">
      <c r="A403" s="13">
        <f t="shared" si="10"/>
        <v>622</v>
      </c>
      <c r="B403" s="173">
        <v>114</v>
      </c>
      <c r="C403" s="11"/>
      <c r="D403" s="11"/>
      <c r="E403" s="11"/>
      <c r="F403" s="11"/>
      <c r="G403" s="11"/>
      <c r="H403" s="11"/>
      <c r="I403" s="11"/>
      <c r="J403" s="11"/>
      <c r="K403" s="11"/>
      <c r="L403" s="11"/>
      <c r="M403" s="11"/>
      <c r="N403" s="11"/>
    </row>
    <row r="404" spans="1:14" ht="15" customHeight="1" x14ac:dyDescent="0.25">
      <c r="A404" s="13">
        <f t="shared" si="10"/>
        <v>623</v>
      </c>
      <c r="B404" s="173">
        <v>114.4</v>
      </c>
      <c r="C404" s="11"/>
      <c r="D404" s="11"/>
      <c r="E404" s="11"/>
      <c r="F404" s="11"/>
      <c r="G404" s="11"/>
      <c r="H404" s="11"/>
      <c r="I404" s="11"/>
      <c r="J404" s="11"/>
      <c r="K404" s="11"/>
      <c r="L404" s="11"/>
      <c r="M404" s="11"/>
      <c r="N404" s="11"/>
    </row>
    <row r="405" spans="1:14" ht="15" customHeight="1" x14ac:dyDescent="0.25">
      <c r="A405" s="13">
        <f t="shared" si="10"/>
        <v>624</v>
      </c>
      <c r="B405" s="173">
        <v>114.8</v>
      </c>
      <c r="C405" s="11"/>
      <c r="D405" s="11"/>
      <c r="E405" s="11"/>
      <c r="F405" s="11"/>
      <c r="G405" s="11"/>
      <c r="H405" s="11"/>
      <c r="I405" s="11"/>
      <c r="J405" s="11"/>
      <c r="K405" s="11"/>
      <c r="L405" s="11"/>
      <c r="M405" s="11"/>
      <c r="N405" s="11"/>
    </row>
    <row r="406" spans="1:14" ht="15" customHeight="1" x14ac:dyDescent="0.25">
      <c r="A406" s="13">
        <f t="shared" si="10"/>
        <v>625</v>
      </c>
      <c r="B406" s="173">
        <v>115.2</v>
      </c>
      <c r="C406" s="11"/>
      <c r="D406" s="11"/>
      <c r="E406" s="11"/>
      <c r="F406" s="11"/>
      <c r="G406" s="11"/>
      <c r="H406" s="11"/>
      <c r="I406" s="11"/>
      <c r="J406" s="11"/>
      <c r="K406" s="11"/>
      <c r="L406" s="11"/>
      <c r="M406" s="11"/>
      <c r="N406" s="11"/>
    </row>
    <row r="407" spans="1:14" ht="15" customHeight="1" x14ac:dyDescent="0.25">
      <c r="A407" s="13">
        <f t="shared" si="10"/>
        <v>626</v>
      </c>
      <c r="B407" s="173">
        <v>115.6</v>
      </c>
      <c r="C407" s="11"/>
      <c r="D407" s="11"/>
      <c r="E407" s="11"/>
      <c r="F407" s="11"/>
      <c r="G407" s="11"/>
      <c r="H407" s="11"/>
      <c r="I407" s="11"/>
      <c r="J407" s="11"/>
      <c r="K407" s="11"/>
      <c r="L407" s="11"/>
      <c r="M407" s="11"/>
      <c r="N407" s="11"/>
    </row>
    <row r="408" spans="1:14" ht="15" customHeight="1" x14ac:dyDescent="0.25">
      <c r="A408" s="13">
        <f t="shared" si="10"/>
        <v>627</v>
      </c>
      <c r="B408" s="173">
        <v>116</v>
      </c>
      <c r="C408" s="11"/>
      <c r="D408" s="11"/>
      <c r="E408" s="11"/>
      <c r="F408" s="11"/>
      <c r="G408" s="11"/>
      <c r="H408" s="11"/>
      <c r="I408" s="11"/>
      <c r="J408" s="11"/>
      <c r="K408" s="11"/>
      <c r="L408" s="11"/>
      <c r="M408" s="11"/>
      <c r="N408" s="11"/>
    </row>
    <row r="409" spans="1:14" ht="15" customHeight="1" x14ac:dyDescent="0.25">
      <c r="A409" s="13">
        <f t="shared" si="10"/>
        <v>628</v>
      </c>
      <c r="B409" s="173">
        <v>116.4</v>
      </c>
      <c r="C409" s="11"/>
      <c r="D409" s="11"/>
      <c r="E409" s="11"/>
      <c r="F409" s="11"/>
      <c r="G409" s="11"/>
      <c r="H409" s="11"/>
      <c r="I409" s="11"/>
      <c r="J409" s="11"/>
      <c r="K409" s="11"/>
      <c r="L409" s="11"/>
      <c r="M409" s="11"/>
      <c r="N409" s="11"/>
    </row>
    <row r="410" spans="1:14" ht="15" customHeight="1" x14ac:dyDescent="0.25">
      <c r="A410" s="13">
        <f t="shared" si="10"/>
        <v>629</v>
      </c>
      <c r="B410" s="173">
        <v>116.8</v>
      </c>
      <c r="C410" s="11"/>
      <c r="D410" s="11"/>
      <c r="E410" s="11"/>
      <c r="F410" s="11"/>
      <c r="G410" s="11"/>
      <c r="H410" s="11"/>
      <c r="I410" s="11"/>
      <c r="J410" s="11"/>
      <c r="K410" s="11"/>
      <c r="L410" s="11"/>
      <c r="M410" s="11"/>
      <c r="N410" s="11"/>
    </row>
    <row r="411" spans="1:14" ht="15" customHeight="1" x14ac:dyDescent="0.25">
      <c r="A411" s="13">
        <f t="shared" si="10"/>
        <v>630</v>
      </c>
      <c r="B411" s="173">
        <v>117.2</v>
      </c>
      <c r="C411" s="11"/>
      <c r="D411" s="11"/>
      <c r="E411" s="11"/>
      <c r="F411" s="11"/>
      <c r="G411" s="11"/>
      <c r="H411" s="11"/>
      <c r="I411" s="11"/>
      <c r="J411" s="11"/>
      <c r="K411" s="11"/>
      <c r="L411" s="11"/>
      <c r="M411" s="11"/>
      <c r="N411" s="11"/>
    </row>
    <row r="412" spans="1:14" ht="15" customHeight="1" x14ac:dyDescent="0.25">
      <c r="A412" s="13">
        <f t="shared" si="10"/>
        <v>631</v>
      </c>
      <c r="B412" s="173">
        <v>117.6</v>
      </c>
      <c r="C412" s="11"/>
      <c r="D412" s="11"/>
      <c r="E412" s="11"/>
      <c r="F412" s="11"/>
      <c r="G412" s="11"/>
      <c r="H412" s="11"/>
      <c r="I412" s="11"/>
      <c r="J412" s="11"/>
      <c r="K412" s="11"/>
      <c r="L412" s="11"/>
      <c r="M412" s="11"/>
      <c r="N412" s="11"/>
    </row>
    <row r="413" spans="1:14" ht="15" customHeight="1" x14ac:dyDescent="0.25">
      <c r="A413" s="13">
        <f t="shared" si="10"/>
        <v>632</v>
      </c>
      <c r="B413" s="173">
        <v>118</v>
      </c>
      <c r="C413" s="11"/>
      <c r="D413" s="11"/>
      <c r="E413" s="11"/>
      <c r="F413" s="11"/>
      <c r="G413" s="11"/>
      <c r="H413" s="11"/>
      <c r="I413" s="11"/>
      <c r="J413" s="11"/>
      <c r="K413" s="11"/>
      <c r="L413" s="11"/>
      <c r="M413" s="11"/>
      <c r="N413" s="11"/>
    </row>
    <row r="414" spans="1:14" ht="15" customHeight="1" x14ac:dyDescent="0.25">
      <c r="A414" s="13">
        <f t="shared" si="10"/>
        <v>633</v>
      </c>
      <c r="B414" s="173">
        <v>118.4</v>
      </c>
      <c r="C414" s="11"/>
      <c r="D414" s="11"/>
      <c r="E414" s="11"/>
      <c r="F414" s="11"/>
      <c r="G414" s="11"/>
      <c r="H414" s="11"/>
      <c r="I414" s="11"/>
      <c r="J414" s="11"/>
      <c r="K414" s="11"/>
      <c r="L414" s="11"/>
      <c r="M414" s="11"/>
      <c r="N414" s="11"/>
    </row>
    <row r="415" spans="1:14" ht="15" customHeight="1" x14ac:dyDescent="0.25">
      <c r="A415" s="13">
        <f t="shared" si="10"/>
        <v>634</v>
      </c>
      <c r="B415" s="173">
        <v>118.8</v>
      </c>
      <c r="C415" s="11"/>
      <c r="D415" s="11"/>
      <c r="E415" s="11"/>
      <c r="F415" s="11"/>
      <c r="G415" s="11"/>
      <c r="H415" s="11"/>
      <c r="I415" s="11"/>
      <c r="J415" s="11"/>
      <c r="K415" s="11"/>
      <c r="L415" s="11"/>
      <c r="M415" s="11"/>
      <c r="N415" s="11"/>
    </row>
    <row r="416" spans="1:14" ht="15" customHeight="1" x14ac:dyDescent="0.25">
      <c r="A416" s="13">
        <f t="shared" si="10"/>
        <v>635</v>
      </c>
      <c r="B416" s="173">
        <v>119.2</v>
      </c>
      <c r="C416" s="11"/>
      <c r="D416" s="11"/>
      <c r="E416" s="11"/>
      <c r="F416" s="11"/>
      <c r="G416" s="11"/>
      <c r="H416" s="11"/>
      <c r="I416" s="11"/>
      <c r="J416" s="11"/>
      <c r="K416" s="11"/>
      <c r="L416" s="11"/>
      <c r="M416" s="11"/>
      <c r="N416" s="11"/>
    </row>
    <row r="417" spans="1:14" ht="15" customHeight="1" x14ac:dyDescent="0.25">
      <c r="A417" s="13">
        <f t="shared" si="10"/>
        <v>636</v>
      </c>
      <c r="B417" s="173">
        <v>119.6</v>
      </c>
      <c r="C417" s="11"/>
      <c r="D417" s="11"/>
      <c r="E417" s="11"/>
      <c r="F417" s="11"/>
      <c r="G417" s="11"/>
      <c r="H417" s="11"/>
      <c r="I417" s="11"/>
      <c r="J417" s="11"/>
      <c r="K417" s="11"/>
      <c r="L417" s="11"/>
      <c r="M417" s="11"/>
      <c r="N417" s="11"/>
    </row>
    <row r="418" spans="1:14" ht="15" customHeight="1" x14ac:dyDescent="0.25">
      <c r="A418" s="13">
        <f t="shared" si="10"/>
        <v>637</v>
      </c>
      <c r="B418" s="173">
        <v>120</v>
      </c>
      <c r="C418" s="11"/>
      <c r="D418" s="11"/>
      <c r="E418" s="11"/>
      <c r="F418" s="11"/>
      <c r="G418" s="11"/>
      <c r="H418" s="11"/>
      <c r="I418" s="11"/>
      <c r="J418" s="11"/>
      <c r="K418" s="11"/>
      <c r="L418" s="11"/>
      <c r="M418" s="11"/>
      <c r="N418" s="11"/>
    </row>
    <row r="419" spans="1:14" ht="15" customHeight="1" x14ac:dyDescent="0.25">
      <c r="A419" s="13">
        <f t="shared" si="10"/>
        <v>638</v>
      </c>
      <c r="B419" s="173">
        <v>120.4</v>
      </c>
      <c r="C419" s="11"/>
      <c r="D419" s="11"/>
      <c r="E419" s="11"/>
      <c r="F419" s="11"/>
      <c r="G419" s="11"/>
      <c r="H419" s="11"/>
      <c r="I419" s="11"/>
      <c r="J419" s="11"/>
      <c r="K419" s="11"/>
      <c r="L419" s="11"/>
      <c r="M419" s="11"/>
      <c r="N419" s="11"/>
    </row>
    <row r="420" spans="1:14" ht="15" customHeight="1" x14ac:dyDescent="0.25">
      <c r="A420" s="13">
        <f t="shared" si="10"/>
        <v>639</v>
      </c>
      <c r="B420" s="173">
        <v>120.8</v>
      </c>
      <c r="C420" s="11"/>
      <c r="D420" s="11"/>
      <c r="E420" s="11"/>
      <c r="F420" s="11"/>
      <c r="G420" s="11"/>
      <c r="H420" s="11"/>
      <c r="I420" s="11"/>
      <c r="J420" s="11"/>
      <c r="K420" s="11"/>
      <c r="L420" s="11"/>
      <c r="M420" s="11"/>
      <c r="N420" s="11"/>
    </row>
    <row r="421" spans="1:14" ht="15" customHeight="1" x14ac:dyDescent="0.25">
      <c r="A421" s="13">
        <f t="shared" si="10"/>
        <v>640</v>
      </c>
      <c r="B421" s="173">
        <v>121.2</v>
      </c>
      <c r="C421" s="11"/>
      <c r="D421" s="11"/>
      <c r="E421" s="11"/>
      <c r="F421" s="11"/>
      <c r="G421" s="11"/>
      <c r="H421" s="11"/>
      <c r="I421" s="11"/>
      <c r="J421" s="11"/>
      <c r="K421" s="11"/>
      <c r="L421" s="11"/>
      <c r="M421" s="11"/>
      <c r="N421" s="11"/>
    </row>
    <row r="422" spans="1:14" ht="15" customHeight="1" x14ac:dyDescent="0.25">
      <c r="A422" s="13">
        <f t="shared" si="10"/>
        <v>641</v>
      </c>
      <c r="B422" s="173">
        <v>121.6</v>
      </c>
      <c r="C422" s="11"/>
      <c r="D422" s="11"/>
      <c r="E422" s="11"/>
      <c r="F422" s="11"/>
      <c r="G422" s="11"/>
      <c r="H422" s="11"/>
      <c r="I422" s="11"/>
      <c r="J422" s="11"/>
      <c r="K422" s="11"/>
      <c r="L422" s="11"/>
      <c r="M422" s="11"/>
      <c r="N422" s="11"/>
    </row>
    <row r="423" spans="1:14" ht="15" customHeight="1" x14ac:dyDescent="0.25">
      <c r="A423" s="13">
        <f t="shared" si="10"/>
        <v>642</v>
      </c>
      <c r="B423" s="173">
        <v>122</v>
      </c>
      <c r="C423" s="11"/>
      <c r="D423" s="11"/>
      <c r="E423" s="11"/>
      <c r="F423" s="11"/>
      <c r="G423" s="11"/>
      <c r="H423" s="11"/>
      <c r="I423" s="11"/>
      <c r="J423" s="11"/>
      <c r="K423" s="11"/>
      <c r="L423" s="11"/>
      <c r="M423" s="11"/>
      <c r="N423" s="11"/>
    </row>
    <row r="424" spans="1:14" ht="15" customHeight="1" x14ac:dyDescent="0.25">
      <c r="A424" s="13">
        <f t="shared" si="10"/>
        <v>643</v>
      </c>
      <c r="B424" s="173">
        <v>122.4</v>
      </c>
      <c r="C424" s="11"/>
      <c r="D424" s="11"/>
      <c r="E424" s="11"/>
      <c r="F424" s="11"/>
      <c r="G424" s="11"/>
      <c r="H424" s="11"/>
      <c r="I424" s="11"/>
      <c r="J424" s="11"/>
      <c r="K424" s="11"/>
      <c r="L424" s="11"/>
      <c r="M424" s="11"/>
      <c r="N424" s="11"/>
    </row>
    <row r="425" spans="1:14" ht="15" customHeight="1" x14ac:dyDescent="0.25">
      <c r="A425" s="13">
        <f t="shared" si="10"/>
        <v>644</v>
      </c>
      <c r="B425" s="173">
        <v>122.8</v>
      </c>
      <c r="C425" s="11"/>
      <c r="D425" s="11"/>
      <c r="E425" s="11"/>
      <c r="F425" s="11"/>
      <c r="G425" s="11"/>
      <c r="H425" s="11"/>
      <c r="I425" s="11"/>
      <c r="J425" s="11"/>
      <c r="K425" s="11"/>
      <c r="L425" s="11"/>
      <c r="M425" s="11"/>
      <c r="N425" s="11"/>
    </row>
    <row r="426" spans="1:14" ht="15" customHeight="1" x14ac:dyDescent="0.25">
      <c r="A426" s="13">
        <f t="shared" si="10"/>
        <v>645</v>
      </c>
      <c r="B426" s="173">
        <v>123.2</v>
      </c>
      <c r="C426" s="11"/>
      <c r="D426" s="11"/>
      <c r="E426" s="11"/>
      <c r="F426" s="11"/>
      <c r="G426" s="11"/>
      <c r="H426" s="11"/>
      <c r="I426" s="11"/>
      <c r="J426" s="11"/>
      <c r="K426" s="11"/>
      <c r="L426" s="11"/>
      <c r="M426" s="11"/>
      <c r="N426" s="11"/>
    </row>
    <row r="427" spans="1:14" ht="15" customHeight="1" x14ac:dyDescent="0.25">
      <c r="A427" s="13">
        <f t="shared" si="10"/>
        <v>646</v>
      </c>
      <c r="B427" s="173">
        <v>123.6</v>
      </c>
      <c r="C427" s="11"/>
      <c r="D427" s="11"/>
      <c r="E427" s="11"/>
      <c r="F427" s="11"/>
      <c r="G427" s="11"/>
      <c r="H427" s="11"/>
      <c r="I427" s="11"/>
      <c r="J427" s="11"/>
      <c r="K427" s="11"/>
      <c r="L427" s="11"/>
      <c r="M427" s="11"/>
      <c r="N427" s="11"/>
    </row>
    <row r="428" spans="1:14" ht="15" customHeight="1" x14ac:dyDescent="0.25">
      <c r="A428" s="13">
        <f t="shared" si="10"/>
        <v>647</v>
      </c>
      <c r="B428" s="173">
        <v>124</v>
      </c>
      <c r="C428" s="11"/>
      <c r="D428" s="11"/>
      <c r="E428" s="11"/>
      <c r="F428" s="11"/>
      <c r="G428" s="11"/>
      <c r="H428" s="11"/>
      <c r="I428" s="11"/>
      <c r="J428" s="11"/>
      <c r="K428" s="11"/>
      <c r="L428" s="11"/>
      <c r="M428" s="11"/>
      <c r="N428" s="11"/>
    </row>
    <row r="429" spans="1:14" ht="15" customHeight="1" x14ac:dyDescent="0.25">
      <c r="A429" s="13">
        <f t="shared" si="10"/>
        <v>648</v>
      </c>
      <c r="B429" s="173">
        <v>124.4</v>
      </c>
      <c r="C429" s="11"/>
      <c r="D429" s="11"/>
      <c r="E429" s="11"/>
      <c r="F429" s="11"/>
      <c r="G429" s="11"/>
      <c r="H429" s="11"/>
      <c r="I429" s="11"/>
      <c r="J429" s="11"/>
      <c r="K429" s="11"/>
      <c r="L429" s="11"/>
      <c r="M429" s="11"/>
      <c r="N429" s="11"/>
    </row>
    <row r="430" spans="1:14" ht="15" customHeight="1" x14ac:dyDescent="0.25">
      <c r="A430" s="13">
        <f t="shared" si="10"/>
        <v>649</v>
      </c>
      <c r="B430" s="173">
        <v>124.8</v>
      </c>
      <c r="C430" s="11"/>
      <c r="D430" s="11"/>
      <c r="E430" s="11"/>
      <c r="F430" s="11"/>
      <c r="G430" s="11"/>
      <c r="H430" s="11"/>
      <c r="I430" s="11"/>
      <c r="J430" s="11"/>
      <c r="K430" s="11"/>
      <c r="L430" s="11"/>
      <c r="M430" s="11"/>
      <c r="N430" s="11"/>
    </row>
    <row r="431" spans="1:14" ht="15" customHeight="1" x14ac:dyDescent="0.25">
      <c r="A431" s="13">
        <f t="shared" si="10"/>
        <v>650</v>
      </c>
      <c r="B431" s="173">
        <v>125.2</v>
      </c>
      <c r="C431" s="11"/>
      <c r="D431" s="11"/>
      <c r="E431" s="11"/>
      <c r="F431" s="11"/>
      <c r="G431" s="11"/>
      <c r="H431" s="11"/>
      <c r="I431" s="11"/>
      <c r="J431" s="11"/>
      <c r="K431" s="11"/>
      <c r="L431" s="11"/>
      <c r="M431" s="11"/>
      <c r="N431" s="11"/>
    </row>
    <row r="432" spans="1:14" ht="15" customHeight="1" x14ac:dyDescent="0.25">
      <c r="A432" s="13">
        <f t="shared" si="10"/>
        <v>651</v>
      </c>
      <c r="B432" s="173">
        <v>125.6</v>
      </c>
      <c r="C432" s="11"/>
      <c r="D432" s="11"/>
      <c r="E432" s="11"/>
      <c r="F432" s="11"/>
      <c r="G432" s="11"/>
      <c r="H432" s="11"/>
      <c r="I432" s="11"/>
      <c r="J432" s="11"/>
      <c r="K432" s="11"/>
      <c r="L432" s="11"/>
      <c r="M432" s="11"/>
      <c r="N432" s="11"/>
    </row>
    <row r="433" spans="1:14" ht="15" customHeight="1" x14ac:dyDescent="0.25">
      <c r="A433" s="13">
        <f t="shared" si="10"/>
        <v>652</v>
      </c>
      <c r="B433" s="173">
        <v>126</v>
      </c>
      <c r="C433" s="11"/>
      <c r="D433" s="11"/>
      <c r="E433" s="11"/>
      <c r="F433" s="11"/>
      <c r="G433" s="11"/>
      <c r="H433" s="11"/>
      <c r="I433" s="11"/>
      <c r="J433" s="11"/>
      <c r="K433" s="11"/>
      <c r="L433" s="11"/>
      <c r="M433" s="11"/>
      <c r="N433" s="11"/>
    </row>
    <row r="434" spans="1:14" ht="15" customHeight="1" x14ac:dyDescent="0.25">
      <c r="A434" s="13">
        <f t="shared" si="10"/>
        <v>653</v>
      </c>
      <c r="B434" s="173">
        <v>126.4</v>
      </c>
      <c r="C434" s="11"/>
      <c r="D434" s="11"/>
      <c r="E434" s="11"/>
      <c r="F434" s="11"/>
      <c r="G434" s="11"/>
      <c r="H434" s="11"/>
      <c r="I434" s="11"/>
      <c r="J434" s="11"/>
      <c r="K434" s="11"/>
      <c r="L434" s="11"/>
      <c r="M434" s="11"/>
      <c r="N434" s="11"/>
    </row>
    <row r="435" spans="1:14" ht="15" customHeight="1" x14ac:dyDescent="0.25">
      <c r="A435" s="13">
        <f t="shared" si="10"/>
        <v>654</v>
      </c>
      <c r="B435" s="173">
        <v>126.8</v>
      </c>
      <c r="C435" s="11"/>
      <c r="D435" s="11"/>
      <c r="E435" s="11"/>
      <c r="F435" s="11"/>
      <c r="G435" s="11"/>
      <c r="H435" s="11"/>
      <c r="I435" s="11"/>
      <c r="J435" s="11"/>
      <c r="K435" s="11"/>
      <c r="L435" s="11"/>
      <c r="M435" s="11"/>
      <c r="N435" s="11"/>
    </row>
    <row r="436" spans="1:14" ht="15" customHeight="1" x14ac:dyDescent="0.25">
      <c r="A436" s="13">
        <f t="shared" si="10"/>
        <v>655</v>
      </c>
      <c r="B436" s="173">
        <v>127.2</v>
      </c>
      <c r="C436" s="11"/>
      <c r="D436" s="11"/>
      <c r="E436" s="11"/>
      <c r="F436" s="11"/>
      <c r="G436" s="11"/>
      <c r="H436" s="11"/>
      <c r="I436" s="11"/>
      <c r="J436" s="11"/>
      <c r="K436" s="11"/>
      <c r="L436" s="11"/>
      <c r="M436" s="11"/>
      <c r="N436" s="11"/>
    </row>
    <row r="437" spans="1:14" ht="15" customHeight="1" x14ac:dyDescent="0.25">
      <c r="A437" s="13">
        <f t="shared" si="10"/>
        <v>656</v>
      </c>
      <c r="B437" s="173">
        <v>127.6</v>
      </c>
      <c r="C437" s="11"/>
      <c r="D437" s="11"/>
      <c r="E437" s="11"/>
      <c r="F437" s="11"/>
      <c r="G437" s="11"/>
      <c r="H437" s="11"/>
      <c r="I437" s="11"/>
      <c r="J437" s="11"/>
      <c r="K437" s="11"/>
      <c r="L437" s="11"/>
      <c r="M437" s="11"/>
      <c r="N437" s="11"/>
    </row>
    <row r="438" spans="1:14" ht="15" customHeight="1" x14ac:dyDescent="0.25">
      <c r="A438" s="13">
        <f t="shared" si="10"/>
        <v>657</v>
      </c>
      <c r="B438" s="173">
        <v>128</v>
      </c>
      <c r="C438" s="11"/>
      <c r="D438" s="11"/>
      <c r="E438" s="11"/>
      <c r="F438" s="11"/>
      <c r="G438" s="11"/>
      <c r="H438" s="11"/>
      <c r="I438" s="11"/>
      <c r="J438" s="11"/>
      <c r="K438" s="11"/>
      <c r="L438" s="11"/>
      <c r="M438" s="11"/>
      <c r="N438" s="11"/>
    </row>
    <row r="439" spans="1:14" ht="15" customHeight="1" x14ac:dyDescent="0.25">
      <c r="A439" s="13">
        <f t="shared" ref="A439:A502" si="11">A438+1</f>
        <v>658</v>
      </c>
      <c r="B439" s="173">
        <v>128.4</v>
      </c>
      <c r="C439" s="11"/>
      <c r="D439" s="11"/>
      <c r="E439" s="11"/>
      <c r="F439" s="11"/>
      <c r="G439" s="11"/>
      <c r="H439" s="11"/>
      <c r="I439" s="11"/>
      <c r="J439" s="11"/>
      <c r="K439" s="11"/>
      <c r="L439" s="11"/>
      <c r="M439" s="11"/>
      <c r="N439" s="11"/>
    </row>
    <row r="440" spans="1:14" ht="15" customHeight="1" x14ac:dyDescent="0.25">
      <c r="A440" s="13">
        <f t="shared" si="11"/>
        <v>659</v>
      </c>
      <c r="B440" s="173">
        <v>128.80000000000001</v>
      </c>
      <c r="C440" s="11"/>
      <c r="D440" s="11"/>
      <c r="E440" s="11"/>
      <c r="F440" s="11"/>
      <c r="G440" s="11"/>
      <c r="H440" s="11"/>
      <c r="I440" s="11"/>
      <c r="J440" s="11"/>
      <c r="K440" s="11"/>
      <c r="L440" s="11"/>
      <c r="M440" s="11"/>
      <c r="N440" s="11"/>
    </row>
    <row r="441" spans="1:14" ht="15" customHeight="1" x14ac:dyDescent="0.25">
      <c r="A441" s="13">
        <f t="shared" si="11"/>
        <v>660</v>
      </c>
      <c r="B441" s="173">
        <v>129.19999999999999</v>
      </c>
      <c r="C441" s="11"/>
      <c r="D441" s="11"/>
      <c r="E441" s="11"/>
      <c r="F441" s="11"/>
      <c r="G441" s="11"/>
      <c r="H441" s="11"/>
      <c r="I441" s="11"/>
      <c r="J441" s="11"/>
      <c r="K441" s="11"/>
      <c r="L441" s="11"/>
      <c r="M441" s="11"/>
      <c r="N441" s="11"/>
    </row>
    <row r="442" spans="1:14" ht="15" customHeight="1" x14ac:dyDescent="0.25">
      <c r="A442" s="13">
        <f t="shared" si="11"/>
        <v>661</v>
      </c>
      <c r="B442" s="173">
        <v>129.6</v>
      </c>
      <c r="C442" s="11"/>
      <c r="D442" s="11"/>
      <c r="E442" s="11"/>
      <c r="F442" s="11"/>
      <c r="G442" s="11"/>
      <c r="H442" s="11"/>
      <c r="I442" s="11"/>
      <c r="J442" s="11"/>
      <c r="K442" s="11"/>
      <c r="L442" s="11"/>
      <c r="M442" s="11"/>
      <c r="N442" s="11"/>
    </row>
    <row r="443" spans="1:14" ht="15" customHeight="1" x14ac:dyDescent="0.25">
      <c r="A443" s="13">
        <f t="shared" si="11"/>
        <v>662</v>
      </c>
      <c r="B443" s="173">
        <v>130</v>
      </c>
      <c r="C443" s="11"/>
      <c r="D443" s="11"/>
      <c r="E443" s="11"/>
      <c r="F443" s="11"/>
      <c r="G443" s="11"/>
      <c r="H443" s="11"/>
      <c r="I443" s="11"/>
      <c r="J443" s="11"/>
      <c r="K443" s="11"/>
      <c r="L443" s="11"/>
      <c r="M443" s="11"/>
      <c r="N443" s="11"/>
    </row>
    <row r="444" spans="1:14" ht="15" customHeight="1" x14ac:dyDescent="0.25">
      <c r="A444" s="13">
        <f t="shared" si="11"/>
        <v>663</v>
      </c>
      <c r="B444" s="173">
        <v>130.4</v>
      </c>
      <c r="C444" s="11"/>
      <c r="D444" s="11"/>
      <c r="E444" s="11"/>
      <c r="F444" s="11"/>
      <c r="G444" s="11"/>
      <c r="H444" s="11"/>
      <c r="I444" s="11"/>
      <c r="J444" s="11"/>
      <c r="K444" s="11"/>
      <c r="L444" s="11"/>
      <c r="M444" s="11"/>
      <c r="N444" s="11"/>
    </row>
    <row r="445" spans="1:14" ht="15" customHeight="1" x14ac:dyDescent="0.25">
      <c r="A445" s="13">
        <f t="shared" si="11"/>
        <v>664</v>
      </c>
      <c r="B445" s="173">
        <v>130.80000000000001</v>
      </c>
      <c r="C445" s="11"/>
      <c r="D445" s="11"/>
      <c r="E445" s="11"/>
      <c r="F445" s="11"/>
      <c r="G445" s="11"/>
      <c r="H445" s="11"/>
      <c r="I445" s="11"/>
      <c r="J445" s="11"/>
      <c r="K445" s="11"/>
      <c r="L445" s="11"/>
      <c r="M445" s="11"/>
      <c r="N445" s="11"/>
    </row>
    <row r="446" spans="1:14" ht="15" customHeight="1" x14ac:dyDescent="0.25">
      <c r="A446" s="13">
        <f t="shared" si="11"/>
        <v>665</v>
      </c>
      <c r="B446" s="173">
        <v>131.19999999999999</v>
      </c>
      <c r="C446" s="11"/>
      <c r="D446" s="11"/>
      <c r="E446" s="11"/>
      <c r="F446" s="11"/>
      <c r="G446" s="11"/>
      <c r="H446" s="11"/>
      <c r="I446" s="11"/>
      <c r="J446" s="11"/>
      <c r="K446" s="11"/>
      <c r="L446" s="11"/>
      <c r="M446" s="11"/>
      <c r="N446" s="11"/>
    </row>
    <row r="447" spans="1:14" ht="15" customHeight="1" x14ac:dyDescent="0.25">
      <c r="A447" s="13">
        <f t="shared" si="11"/>
        <v>666</v>
      </c>
      <c r="B447" s="173">
        <v>131.6</v>
      </c>
      <c r="C447" s="11"/>
      <c r="D447" s="11"/>
      <c r="E447" s="11"/>
      <c r="F447" s="11"/>
      <c r="G447" s="11"/>
      <c r="H447" s="11"/>
      <c r="I447" s="11"/>
      <c r="J447" s="11"/>
      <c r="K447" s="11"/>
      <c r="L447" s="11"/>
      <c r="M447" s="11"/>
      <c r="N447" s="11"/>
    </row>
    <row r="448" spans="1:14" ht="15" customHeight="1" x14ac:dyDescent="0.25">
      <c r="A448" s="13">
        <f t="shared" si="11"/>
        <v>667</v>
      </c>
      <c r="B448" s="173">
        <v>132</v>
      </c>
      <c r="C448" s="11"/>
      <c r="D448" s="11"/>
      <c r="E448" s="11"/>
      <c r="F448" s="11"/>
      <c r="G448" s="11"/>
      <c r="H448" s="11"/>
      <c r="I448" s="11"/>
      <c r="J448" s="11"/>
      <c r="K448" s="11"/>
      <c r="L448" s="11"/>
      <c r="M448" s="11"/>
      <c r="N448" s="11"/>
    </row>
    <row r="449" spans="1:14" ht="15" customHeight="1" x14ac:dyDescent="0.25">
      <c r="A449" s="13">
        <f t="shared" si="11"/>
        <v>668</v>
      </c>
      <c r="B449" s="173">
        <v>132.4</v>
      </c>
      <c r="C449" s="11"/>
      <c r="D449" s="11"/>
      <c r="E449" s="11"/>
      <c r="F449" s="11"/>
      <c r="G449" s="11"/>
      <c r="H449" s="11"/>
      <c r="I449" s="11"/>
      <c r="J449" s="11"/>
      <c r="K449" s="11"/>
      <c r="L449" s="11"/>
      <c r="M449" s="11"/>
      <c r="N449" s="11"/>
    </row>
    <row r="450" spans="1:14" ht="15" customHeight="1" x14ac:dyDescent="0.25">
      <c r="A450" s="13">
        <f t="shared" si="11"/>
        <v>669</v>
      </c>
      <c r="B450" s="173">
        <v>132.80000000000001</v>
      </c>
      <c r="C450" s="11"/>
      <c r="D450" s="11"/>
      <c r="E450" s="11"/>
      <c r="F450" s="11"/>
      <c r="G450" s="11"/>
      <c r="H450" s="11"/>
      <c r="I450" s="11"/>
      <c r="J450" s="11"/>
      <c r="K450" s="11"/>
      <c r="L450" s="11"/>
      <c r="M450" s="11"/>
      <c r="N450" s="11"/>
    </row>
    <row r="451" spans="1:14" ht="15" customHeight="1" x14ac:dyDescent="0.25">
      <c r="A451" s="13">
        <f t="shared" si="11"/>
        <v>670</v>
      </c>
      <c r="B451" s="173">
        <v>133.19999999999999</v>
      </c>
      <c r="C451" s="11"/>
      <c r="D451" s="11"/>
      <c r="E451" s="11"/>
      <c r="F451" s="11"/>
      <c r="G451" s="11"/>
      <c r="H451" s="11"/>
      <c r="I451" s="11"/>
      <c r="J451" s="11"/>
      <c r="K451" s="11"/>
      <c r="L451" s="11"/>
      <c r="M451" s="11"/>
      <c r="N451" s="11"/>
    </row>
    <row r="452" spans="1:14" ht="15" customHeight="1" x14ac:dyDescent="0.25">
      <c r="A452" s="13">
        <f t="shared" si="11"/>
        <v>671</v>
      </c>
      <c r="B452" s="173">
        <v>133.6</v>
      </c>
      <c r="C452" s="11"/>
      <c r="D452" s="11"/>
      <c r="E452" s="11"/>
      <c r="F452" s="11"/>
      <c r="G452" s="11"/>
      <c r="H452" s="11"/>
      <c r="I452" s="11"/>
      <c r="J452" s="11"/>
      <c r="K452" s="11"/>
      <c r="L452" s="11"/>
      <c r="M452" s="11"/>
      <c r="N452" s="11"/>
    </row>
    <row r="453" spans="1:14" ht="15" customHeight="1" x14ac:dyDescent="0.25">
      <c r="A453" s="13">
        <f t="shared" si="11"/>
        <v>672</v>
      </c>
      <c r="B453" s="173">
        <v>134</v>
      </c>
      <c r="C453" s="11"/>
      <c r="D453" s="11"/>
      <c r="E453" s="11"/>
      <c r="F453" s="11"/>
      <c r="G453" s="11"/>
      <c r="H453" s="11"/>
      <c r="I453" s="11"/>
      <c r="J453" s="11"/>
      <c r="K453" s="11"/>
      <c r="L453" s="11"/>
      <c r="M453" s="11"/>
      <c r="N453" s="11"/>
    </row>
    <row r="454" spans="1:14" ht="15" customHeight="1" x14ac:dyDescent="0.25">
      <c r="A454" s="13">
        <f t="shared" si="11"/>
        <v>673</v>
      </c>
      <c r="B454" s="173">
        <v>134.4</v>
      </c>
      <c r="C454" s="11"/>
      <c r="D454" s="11"/>
      <c r="E454" s="11"/>
      <c r="F454" s="11"/>
      <c r="G454" s="11"/>
      <c r="H454" s="11"/>
      <c r="I454" s="11"/>
      <c r="J454" s="11"/>
      <c r="K454" s="11"/>
      <c r="L454" s="11"/>
      <c r="M454" s="11"/>
      <c r="N454" s="11"/>
    </row>
    <row r="455" spans="1:14" ht="15" customHeight="1" x14ac:dyDescent="0.25">
      <c r="A455" s="13">
        <f t="shared" si="11"/>
        <v>674</v>
      </c>
      <c r="B455" s="173">
        <v>134.80000000000001</v>
      </c>
      <c r="C455" s="11"/>
      <c r="D455" s="11"/>
      <c r="E455" s="11"/>
      <c r="F455" s="11"/>
      <c r="G455" s="11"/>
      <c r="H455" s="11"/>
      <c r="I455" s="11"/>
      <c r="J455" s="11"/>
      <c r="K455" s="11"/>
      <c r="L455" s="11"/>
      <c r="M455" s="11"/>
      <c r="N455" s="11"/>
    </row>
    <row r="456" spans="1:14" ht="15" customHeight="1" x14ac:dyDescent="0.25">
      <c r="A456" s="13">
        <f t="shared" si="11"/>
        <v>675</v>
      </c>
      <c r="B456" s="173">
        <v>135.19999999999999</v>
      </c>
      <c r="C456" s="11"/>
      <c r="D456" s="11"/>
      <c r="E456" s="11"/>
      <c r="F456" s="11"/>
      <c r="G456" s="11"/>
      <c r="H456" s="11"/>
      <c r="I456" s="11"/>
      <c r="J456" s="11"/>
      <c r="K456" s="11"/>
      <c r="L456" s="11"/>
      <c r="M456" s="11"/>
      <c r="N456" s="11"/>
    </row>
    <row r="457" spans="1:14" ht="15" customHeight="1" x14ac:dyDescent="0.25">
      <c r="A457" s="13">
        <f t="shared" si="11"/>
        <v>676</v>
      </c>
      <c r="B457" s="173">
        <v>135.6</v>
      </c>
      <c r="C457" s="11"/>
      <c r="D457" s="11"/>
      <c r="E457" s="11"/>
      <c r="F457" s="11"/>
      <c r="G457" s="11"/>
      <c r="H457" s="11"/>
      <c r="I457" s="11"/>
      <c r="J457" s="11"/>
      <c r="K457" s="11"/>
      <c r="L457" s="11"/>
      <c r="M457" s="11"/>
      <c r="N457" s="11"/>
    </row>
    <row r="458" spans="1:14" ht="15" customHeight="1" x14ac:dyDescent="0.25">
      <c r="A458" s="13">
        <f t="shared" si="11"/>
        <v>677</v>
      </c>
      <c r="B458" s="173">
        <v>136</v>
      </c>
      <c r="C458" s="11"/>
      <c r="D458" s="11"/>
      <c r="E458" s="11"/>
      <c r="F458" s="11"/>
      <c r="G458" s="11"/>
      <c r="H458" s="11"/>
      <c r="I458" s="11"/>
      <c r="J458" s="11"/>
      <c r="K458" s="11"/>
      <c r="L458" s="11"/>
      <c r="M458" s="11"/>
      <c r="N458" s="11"/>
    </row>
    <row r="459" spans="1:14" ht="15" customHeight="1" x14ac:dyDescent="0.25">
      <c r="A459" s="13">
        <f t="shared" si="11"/>
        <v>678</v>
      </c>
      <c r="B459" s="173">
        <v>136.4</v>
      </c>
      <c r="C459" s="11"/>
      <c r="D459" s="11"/>
      <c r="E459" s="11"/>
      <c r="F459" s="11"/>
      <c r="G459" s="11"/>
      <c r="H459" s="11"/>
      <c r="I459" s="11"/>
      <c r="J459" s="11"/>
      <c r="K459" s="11"/>
      <c r="L459" s="11"/>
      <c r="M459" s="11"/>
      <c r="N459" s="11"/>
    </row>
    <row r="460" spans="1:14" ht="15" customHeight="1" x14ac:dyDescent="0.25">
      <c r="A460" s="13">
        <f t="shared" si="11"/>
        <v>679</v>
      </c>
      <c r="B460" s="173">
        <v>136.80000000000001</v>
      </c>
      <c r="C460" s="11"/>
      <c r="D460" s="11"/>
      <c r="E460" s="11"/>
      <c r="F460" s="11"/>
      <c r="G460" s="11"/>
      <c r="H460" s="11"/>
      <c r="I460" s="11"/>
      <c r="J460" s="11"/>
      <c r="K460" s="11"/>
      <c r="L460" s="11"/>
      <c r="M460" s="11"/>
      <c r="N460" s="11"/>
    </row>
    <row r="461" spans="1:14" ht="15" customHeight="1" x14ac:dyDescent="0.25">
      <c r="A461" s="13">
        <f t="shared" si="11"/>
        <v>680</v>
      </c>
      <c r="B461" s="173">
        <v>137.19999999999999</v>
      </c>
      <c r="C461" s="11"/>
      <c r="D461" s="11"/>
      <c r="E461" s="11"/>
      <c r="F461" s="11"/>
      <c r="G461" s="11"/>
      <c r="H461" s="11"/>
      <c r="I461" s="11"/>
      <c r="J461" s="11"/>
      <c r="K461" s="11"/>
      <c r="L461" s="11"/>
      <c r="M461" s="11"/>
      <c r="N461" s="11"/>
    </row>
    <row r="462" spans="1:14" ht="15" customHeight="1" x14ac:dyDescent="0.25">
      <c r="A462" s="13">
        <f t="shared" si="11"/>
        <v>681</v>
      </c>
      <c r="B462" s="173">
        <v>137.6</v>
      </c>
      <c r="C462" s="11"/>
      <c r="D462" s="11"/>
      <c r="E462" s="11"/>
      <c r="F462" s="11"/>
      <c r="G462" s="11"/>
      <c r="H462" s="11"/>
      <c r="I462" s="11"/>
      <c r="J462" s="11"/>
      <c r="K462" s="11"/>
      <c r="L462" s="11"/>
      <c r="M462" s="11"/>
      <c r="N462" s="11"/>
    </row>
    <row r="463" spans="1:14" ht="15" customHeight="1" x14ac:dyDescent="0.25">
      <c r="A463" s="13">
        <f t="shared" si="11"/>
        <v>682</v>
      </c>
      <c r="B463" s="173">
        <v>138</v>
      </c>
      <c r="C463" s="11"/>
      <c r="D463" s="11"/>
      <c r="E463" s="11"/>
      <c r="F463" s="11"/>
      <c r="G463" s="11"/>
      <c r="H463" s="11"/>
      <c r="I463" s="11"/>
      <c r="J463" s="11"/>
      <c r="K463" s="11"/>
      <c r="L463" s="11"/>
      <c r="M463" s="11"/>
      <c r="N463" s="11"/>
    </row>
    <row r="464" spans="1:14" ht="15" customHeight="1" x14ac:dyDescent="0.25">
      <c r="A464" s="13">
        <f t="shared" si="11"/>
        <v>683</v>
      </c>
      <c r="B464" s="173">
        <v>138.4</v>
      </c>
      <c r="C464" s="11"/>
      <c r="D464" s="11"/>
      <c r="E464" s="11"/>
      <c r="F464" s="11"/>
      <c r="G464" s="11"/>
      <c r="H464" s="11"/>
      <c r="I464" s="11"/>
      <c r="J464" s="11"/>
      <c r="K464" s="11"/>
      <c r="L464" s="11"/>
      <c r="M464" s="11"/>
      <c r="N464" s="11"/>
    </row>
    <row r="465" spans="1:14" ht="15" customHeight="1" x14ac:dyDescent="0.25">
      <c r="A465" s="13">
        <f t="shared" si="11"/>
        <v>684</v>
      </c>
      <c r="B465" s="173">
        <v>138.80000000000001</v>
      </c>
      <c r="C465" s="11"/>
      <c r="D465" s="11"/>
      <c r="E465" s="11"/>
      <c r="F465" s="11"/>
      <c r="G465" s="11"/>
      <c r="H465" s="11"/>
      <c r="I465" s="11"/>
      <c r="J465" s="11"/>
      <c r="K465" s="11"/>
      <c r="L465" s="11"/>
      <c r="M465" s="11"/>
      <c r="N465" s="11"/>
    </row>
    <row r="466" spans="1:14" ht="15" customHeight="1" x14ac:dyDescent="0.25">
      <c r="A466" s="13">
        <f t="shared" si="11"/>
        <v>685</v>
      </c>
      <c r="B466" s="173">
        <v>139.19999999999999</v>
      </c>
      <c r="C466" s="11"/>
      <c r="D466" s="11"/>
      <c r="E466" s="11"/>
      <c r="F466" s="11"/>
      <c r="G466" s="11"/>
      <c r="H466" s="11"/>
      <c r="I466" s="11"/>
      <c r="J466" s="11"/>
      <c r="K466" s="11"/>
      <c r="L466" s="11"/>
      <c r="M466" s="11"/>
      <c r="N466" s="11"/>
    </row>
    <row r="467" spans="1:14" ht="15" customHeight="1" x14ac:dyDescent="0.25">
      <c r="A467" s="13">
        <f t="shared" si="11"/>
        <v>686</v>
      </c>
      <c r="B467" s="173">
        <v>139.6</v>
      </c>
      <c r="C467" s="11"/>
      <c r="D467" s="11"/>
      <c r="E467" s="11"/>
      <c r="F467" s="11"/>
      <c r="G467" s="11"/>
      <c r="H467" s="11"/>
      <c r="I467" s="11"/>
      <c r="J467" s="11"/>
      <c r="K467" s="11"/>
      <c r="L467" s="11"/>
      <c r="M467" s="11"/>
      <c r="N467" s="11"/>
    </row>
    <row r="468" spans="1:14" ht="15" customHeight="1" x14ac:dyDescent="0.25">
      <c r="A468" s="13">
        <f t="shared" si="11"/>
        <v>687</v>
      </c>
      <c r="B468" s="173">
        <v>140</v>
      </c>
      <c r="C468" s="11"/>
      <c r="D468" s="11"/>
      <c r="E468" s="11"/>
      <c r="F468" s="11"/>
      <c r="G468" s="11"/>
      <c r="H468" s="11"/>
      <c r="I468" s="11"/>
      <c r="J468" s="11"/>
      <c r="K468" s="11"/>
      <c r="L468" s="11"/>
      <c r="M468" s="11"/>
      <c r="N468" s="11"/>
    </row>
    <row r="469" spans="1:14" ht="15" customHeight="1" x14ac:dyDescent="0.25">
      <c r="A469" s="13">
        <f t="shared" si="11"/>
        <v>688</v>
      </c>
      <c r="B469" s="173">
        <v>140.4</v>
      </c>
      <c r="C469" s="11"/>
      <c r="D469" s="11"/>
      <c r="E469" s="11"/>
      <c r="F469" s="11"/>
      <c r="G469" s="11"/>
      <c r="H469" s="11"/>
      <c r="I469" s="11"/>
      <c r="J469" s="11"/>
      <c r="K469" s="11"/>
      <c r="L469" s="11"/>
      <c r="M469" s="11"/>
      <c r="N469" s="11"/>
    </row>
    <row r="470" spans="1:14" ht="15" customHeight="1" x14ac:dyDescent="0.25">
      <c r="A470" s="13">
        <f t="shared" si="11"/>
        <v>689</v>
      </c>
      <c r="B470" s="173">
        <v>140.80000000000001</v>
      </c>
      <c r="C470" s="11"/>
      <c r="D470" s="11"/>
      <c r="E470" s="11"/>
      <c r="F470" s="11"/>
      <c r="G470" s="11"/>
      <c r="H470" s="11"/>
      <c r="I470" s="11"/>
      <c r="J470" s="11"/>
      <c r="K470" s="11"/>
      <c r="L470" s="11"/>
      <c r="M470" s="11"/>
      <c r="N470" s="11"/>
    </row>
    <row r="471" spans="1:14" ht="15" customHeight="1" x14ac:dyDescent="0.25">
      <c r="A471" s="13">
        <f t="shared" si="11"/>
        <v>690</v>
      </c>
      <c r="B471" s="173">
        <v>141.19999999999999</v>
      </c>
      <c r="C471" s="11"/>
      <c r="D471" s="11"/>
      <c r="E471" s="11"/>
      <c r="F471" s="11"/>
      <c r="G471" s="11"/>
      <c r="H471" s="11"/>
      <c r="I471" s="11"/>
      <c r="J471" s="11"/>
      <c r="K471" s="11"/>
      <c r="L471" s="11"/>
      <c r="M471" s="11"/>
      <c r="N471" s="11"/>
    </row>
    <row r="472" spans="1:14" ht="15" customHeight="1" x14ac:dyDescent="0.25">
      <c r="A472" s="13">
        <f t="shared" si="11"/>
        <v>691</v>
      </c>
      <c r="B472" s="173">
        <v>141.6</v>
      </c>
      <c r="C472" s="11"/>
      <c r="D472" s="11"/>
      <c r="E472" s="11"/>
      <c r="F472" s="11"/>
      <c r="G472" s="11"/>
      <c r="H472" s="11"/>
      <c r="I472" s="11"/>
      <c r="J472" s="11"/>
      <c r="K472" s="11"/>
      <c r="L472" s="11"/>
      <c r="M472" s="11"/>
      <c r="N472" s="11"/>
    </row>
    <row r="473" spans="1:14" ht="15" customHeight="1" x14ac:dyDescent="0.25">
      <c r="A473" s="13">
        <f t="shared" si="11"/>
        <v>692</v>
      </c>
      <c r="B473" s="173">
        <v>142</v>
      </c>
      <c r="C473" s="11"/>
      <c r="D473" s="11"/>
      <c r="E473" s="11"/>
      <c r="F473" s="11"/>
      <c r="G473" s="11"/>
      <c r="H473" s="11"/>
      <c r="I473" s="11"/>
      <c r="J473" s="11"/>
      <c r="K473" s="11"/>
      <c r="L473" s="11"/>
      <c r="M473" s="11"/>
      <c r="N473" s="11"/>
    </row>
    <row r="474" spans="1:14" ht="15" customHeight="1" x14ac:dyDescent="0.25">
      <c r="A474" s="13">
        <f t="shared" si="11"/>
        <v>693</v>
      </c>
      <c r="B474" s="173">
        <v>142.4</v>
      </c>
      <c r="C474" s="11"/>
      <c r="D474" s="11"/>
      <c r="E474" s="11"/>
      <c r="F474" s="11"/>
      <c r="G474" s="11"/>
      <c r="H474" s="11"/>
      <c r="I474" s="11"/>
      <c r="J474" s="11"/>
      <c r="K474" s="11"/>
      <c r="L474" s="11"/>
      <c r="M474" s="11"/>
      <c r="N474" s="11"/>
    </row>
    <row r="475" spans="1:14" ht="15" customHeight="1" x14ac:dyDescent="0.25">
      <c r="A475" s="13">
        <f t="shared" si="11"/>
        <v>694</v>
      </c>
      <c r="B475" s="173">
        <v>142.80000000000001</v>
      </c>
      <c r="C475" s="11"/>
      <c r="D475" s="11"/>
      <c r="E475" s="11"/>
      <c r="F475" s="11"/>
      <c r="G475" s="11"/>
      <c r="H475" s="11"/>
      <c r="I475" s="11"/>
      <c r="J475" s="11"/>
      <c r="K475" s="11"/>
      <c r="L475" s="11"/>
      <c r="M475" s="11"/>
      <c r="N475" s="11"/>
    </row>
    <row r="476" spans="1:14" ht="15" customHeight="1" x14ac:dyDescent="0.25">
      <c r="A476" s="13">
        <f t="shared" si="11"/>
        <v>695</v>
      </c>
      <c r="B476" s="173">
        <v>143.19999999999999</v>
      </c>
      <c r="C476" s="11"/>
      <c r="D476" s="11"/>
      <c r="E476" s="11"/>
      <c r="F476" s="11"/>
      <c r="G476" s="11"/>
      <c r="H476" s="11"/>
      <c r="I476" s="11"/>
      <c r="J476" s="11"/>
      <c r="K476" s="11"/>
      <c r="L476" s="11"/>
      <c r="M476" s="11"/>
      <c r="N476" s="11"/>
    </row>
    <row r="477" spans="1:14" ht="15" customHeight="1" x14ac:dyDescent="0.25">
      <c r="A477" s="13">
        <f t="shared" si="11"/>
        <v>696</v>
      </c>
      <c r="B477" s="173">
        <v>143.6</v>
      </c>
      <c r="C477" s="11"/>
      <c r="D477" s="11"/>
      <c r="E477" s="11"/>
      <c r="F477" s="11"/>
      <c r="G477" s="11"/>
      <c r="H477" s="11"/>
      <c r="I477" s="11"/>
      <c r="J477" s="11"/>
      <c r="K477" s="11"/>
      <c r="L477" s="11"/>
      <c r="M477" s="11"/>
      <c r="N477" s="11"/>
    </row>
    <row r="478" spans="1:14" ht="15" customHeight="1" x14ac:dyDescent="0.25">
      <c r="A478" s="13">
        <f t="shared" si="11"/>
        <v>697</v>
      </c>
      <c r="B478" s="173">
        <v>144</v>
      </c>
      <c r="C478" s="11"/>
      <c r="D478" s="11"/>
      <c r="E478" s="11"/>
      <c r="F478" s="11"/>
      <c r="G478" s="11"/>
      <c r="H478" s="11"/>
      <c r="I478" s="11"/>
      <c r="J478" s="11"/>
      <c r="K478" s="11"/>
      <c r="L478" s="11"/>
      <c r="M478" s="11"/>
      <c r="N478" s="11"/>
    </row>
    <row r="479" spans="1:14" ht="15" customHeight="1" x14ac:dyDescent="0.25">
      <c r="A479" s="13">
        <f t="shared" si="11"/>
        <v>698</v>
      </c>
      <c r="B479" s="173">
        <v>144.4</v>
      </c>
      <c r="C479" s="11"/>
      <c r="D479" s="11"/>
      <c r="E479" s="11"/>
      <c r="F479" s="11"/>
      <c r="G479" s="11"/>
      <c r="H479" s="11"/>
      <c r="I479" s="11"/>
      <c r="J479" s="11"/>
      <c r="K479" s="11"/>
      <c r="L479" s="11"/>
      <c r="M479" s="11"/>
      <c r="N479" s="11"/>
    </row>
    <row r="480" spans="1:14" ht="15" customHeight="1" x14ac:dyDescent="0.25">
      <c r="A480" s="13">
        <f t="shared" si="11"/>
        <v>699</v>
      </c>
      <c r="B480" s="173">
        <v>144.80000000000001</v>
      </c>
      <c r="C480" s="11"/>
      <c r="D480" s="11"/>
      <c r="E480" s="11"/>
      <c r="F480" s="11"/>
      <c r="G480" s="11"/>
      <c r="H480" s="11"/>
      <c r="I480" s="11"/>
      <c r="J480" s="11"/>
      <c r="K480" s="11"/>
      <c r="L480" s="11"/>
      <c r="M480" s="11"/>
      <c r="N480" s="11"/>
    </row>
    <row r="481" spans="1:14" ht="15" customHeight="1" x14ac:dyDescent="0.25">
      <c r="A481" s="13">
        <f t="shared" si="11"/>
        <v>700</v>
      </c>
      <c r="B481" s="173">
        <v>145.19999999999999</v>
      </c>
      <c r="C481" s="11"/>
      <c r="D481" s="11"/>
      <c r="E481" s="11"/>
      <c r="F481" s="11"/>
      <c r="G481" s="11"/>
      <c r="H481" s="11"/>
      <c r="I481" s="11"/>
      <c r="J481" s="11"/>
      <c r="K481" s="11"/>
      <c r="L481" s="11"/>
      <c r="M481" s="11"/>
      <c r="N481" s="11"/>
    </row>
    <row r="482" spans="1:14" ht="15" customHeight="1" x14ac:dyDescent="0.25">
      <c r="A482" s="13">
        <f t="shared" si="11"/>
        <v>701</v>
      </c>
      <c r="B482" s="173">
        <v>145.6</v>
      </c>
      <c r="C482" s="11"/>
      <c r="D482" s="11"/>
      <c r="E482" s="11"/>
      <c r="F482" s="11"/>
      <c r="G482" s="11"/>
      <c r="H482" s="11"/>
      <c r="I482" s="11"/>
      <c r="J482" s="11"/>
      <c r="K482" s="11"/>
      <c r="L482" s="11"/>
      <c r="M482" s="11"/>
      <c r="N482" s="11"/>
    </row>
    <row r="483" spans="1:14" ht="15" customHeight="1" x14ac:dyDescent="0.25">
      <c r="A483" s="13">
        <f t="shared" si="11"/>
        <v>702</v>
      </c>
      <c r="B483" s="173">
        <v>146</v>
      </c>
      <c r="C483" s="11"/>
      <c r="D483" s="11"/>
      <c r="E483" s="11"/>
      <c r="F483" s="11"/>
      <c r="G483" s="11"/>
      <c r="H483" s="11"/>
      <c r="I483" s="11"/>
      <c r="J483" s="11"/>
      <c r="K483" s="11"/>
      <c r="L483" s="11"/>
      <c r="M483" s="11"/>
      <c r="N483" s="11"/>
    </row>
    <row r="484" spans="1:14" ht="15" customHeight="1" x14ac:dyDescent="0.25">
      <c r="A484" s="13">
        <f t="shared" si="11"/>
        <v>703</v>
      </c>
      <c r="B484" s="173">
        <v>146.4</v>
      </c>
      <c r="C484" s="11"/>
      <c r="D484" s="11"/>
      <c r="E484" s="11"/>
      <c r="F484" s="11"/>
      <c r="G484" s="11"/>
      <c r="H484" s="11"/>
      <c r="I484" s="11"/>
      <c r="J484" s="11"/>
      <c r="K484" s="11"/>
      <c r="L484" s="11"/>
      <c r="M484" s="11"/>
      <c r="N484" s="11"/>
    </row>
    <row r="485" spans="1:14" ht="15" customHeight="1" x14ac:dyDescent="0.25">
      <c r="A485" s="13">
        <f t="shared" si="11"/>
        <v>704</v>
      </c>
      <c r="B485" s="173">
        <v>146.80000000000001</v>
      </c>
      <c r="C485" s="11"/>
      <c r="D485" s="11"/>
      <c r="E485" s="11"/>
      <c r="F485" s="11"/>
      <c r="G485" s="11"/>
      <c r="H485" s="11"/>
      <c r="I485" s="11"/>
      <c r="J485" s="11"/>
      <c r="K485" s="11"/>
      <c r="L485" s="11"/>
      <c r="M485" s="11"/>
      <c r="N485" s="11"/>
    </row>
    <row r="486" spans="1:14" ht="15" customHeight="1" x14ac:dyDescent="0.25">
      <c r="A486" s="13">
        <f t="shared" si="11"/>
        <v>705</v>
      </c>
      <c r="B486" s="173">
        <v>147.19999999999999</v>
      </c>
      <c r="C486" s="11"/>
      <c r="D486" s="11"/>
      <c r="E486" s="11"/>
      <c r="F486" s="11"/>
      <c r="G486" s="11"/>
      <c r="H486" s="11"/>
      <c r="I486" s="11"/>
      <c r="J486" s="11"/>
      <c r="K486" s="11"/>
      <c r="L486" s="11"/>
      <c r="M486" s="11"/>
      <c r="N486" s="11"/>
    </row>
    <row r="487" spans="1:14" ht="15" customHeight="1" x14ac:dyDescent="0.25">
      <c r="A487" s="13">
        <f t="shared" si="11"/>
        <v>706</v>
      </c>
      <c r="B487" s="173">
        <v>147.6</v>
      </c>
      <c r="C487" s="11"/>
      <c r="D487" s="11"/>
      <c r="E487" s="11"/>
      <c r="F487" s="11"/>
      <c r="G487" s="11"/>
      <c r="H487" s="11"/>
      <c r="I487" s="11"/>
      <c r="J487" s="11"/>
      <c r="K487" s="11"/>
      <c r="L487" s="11"/>
      <c r="M487" s="11"/>
      <c r="N487" s="11"/>
    </row>
    <row r="488" spans="1:14" ht="15" customHeight="1" x14ac:dyDescent="0.25">
      <c r="A488" s="13">
        <f t="shared" si="11"/>
        <v>707</v>
      </c>
      <c r="B488" s="173">
        <v>148</v>
      </c>
      <c r="C488" s="11"/>
      <c r="D488" s="11"/>
      <c r="E488" s="11"/>
      <c r="F488" s="11"/>
      <c r="G488" s="11"/>
      <c r="H488" s="11"/>
      <c r="I488" s="11"/>
      <c r="J488" s="11"/>
      <c r="K488" s="11"/>
      <c r="L488" s="11"/>
      <c r="M488" s="11"/>
      <c r="N488" s="11"/>
    </row>
    <row r="489" spans="1:14" ht="15" customHeight="1" x14ac:dyDescent="0.25">
      <c r="A489" s="13">
        <f t="shared" si="11"/>
        <v>708</v>
      </c>
      <c r="B489" s="173">
        <v>148.4</v>
      </c>
      <c r="C489" s="11"/>
      <c r="D489" s="11"/>
      <c r="E489" s="11"/>
      <c r="F489" s="11"/>
      <c r="G489" s="11"/>
      <c r="H489" s="11"/>
      <c r="I489" s="11"/>
      <c r="J489" s="11"/>
      <c r="K489" s="11"/>
      <c r="L489" s="11"/>
      <c r="M489" s="11"/>
      <c r="N489" s="11"/>
    </row>
    <row r="490" spans="1:14" ht="15" customHeight="1" x14ac:dyDescent="0.25">
      <c r="A490" s="13">
        <f t="shared" si="11"/>
        <v>709</v>
      </c>
      <c r="B490" s="173">
        <v>148.80000000000001</v>
      </c>
      <c r="C490" s="11"/>
      <c r="D490" s="11"/>
      <c r="E490" s="11"/>
      <c r="F490" s="11"/>
      <c r="G490" s="11"/>
      <c r="H490" s="11"/>
      <c r="I490" s="11"/>
      <c r="J490" s="11"/>
      <c r="K490" s="11"/>
      <c r="L490" s="11"/>
      <c r="M490" s="11"/>
      <c r="N490" s="11"/>
    </row>
    <row r="491" spans="1:14" ht="15" customHeight="1" x14ac:dyDescent="0.25">
      <c r="A491" s="13">
        <f t="shared" si="11"/>
        <v>710</v>
      </c>
      <c r="B491" s="173">
        <v>149.19999999999999</v>
      </c>
      <c r="C491" s="11"/>
      <c r="D491" s="11"/>
      <c r="E491" s="11"/>
      <c r="F491" s="11"/>
      <c r="G491" s="11"/>
      <c r="H491" s="11"/>
      <c r="I491" s="11"/>
      <c r="J491" s="11"/>
      <c r="K491" s="11"/>
      <c r="L491" s="11"/>
      <c r="M491" s="11"/>
      <c r="N491" s="11"/>
    </row>
    <row r="492" spans="1:14" ht="15" customHeight="1" x14ac:dyDescent="0.25">
      <c r="A492" s="13">
        <f t="shared" si="11"/>
        <v>711</v>
      </c>
      <c r="B492" s="173">
        <v>149.6</v>
      </c>
      <c r="C492" s="11"/>
      <c r="D492" s="11"/>
      <c r="E492" s="11"/>
      <c r="F492" s="11"/>
      <c r="G492" s="11"/>
      <c r="H492" s="11"/>
      <c r="I492" s="11"/>
      <c r="J492" s="11"/>
      <c r="K492" s="11"/>
      <c r="L492" s="11"/>
      <c r="M492" s="11"/>
      <c r="N492" s="11"/>
    </row>
    <row r="493" spans="1:14" ht="15" customHeight="1" x14ac:dyDescent="0.25">
      <c r="A493" s="13">
        <f t="shared" si="11"/>
        <v>712</v>
      </c>
      <c r="B493" s="173">
        <v>150</v>
      </c>
      <c r="C493" s="11"/>
      <c r="D493" s="11"/>
      <c r="E493" s="11"/>
      <c r="F493" s="11"/>
      <c r="G493" s="11"/>
      <c r="H493" s="11"/>
      <c r="I493" s="11"/>
      <c r="J493" s="11"/>
      <c r="K493" s="11"/>
      <c r="L493" s="11"/>
      <c r="M493" s="11"/>
      <c r="N493" s="11"/>
    </row>
    <row r="494" spans="1:14" ht="15" customHeight="1" x14ac:dyDescent="0.25">
      <c r="A494" s="13">
        <f t="shared" si="11"/>
        <v>713</v>
      </c>
      <c r="B494" s="173">
        <v>150.4</v>
      </c>
      <c r="C494" s="11"/>
      <c r="D494" s="11"/>
      <c r="E494" s="11"/>
      <c r="F494" s="11"/>
      <c r="G494" s="11"/>
      <c r="H494" s="11"/>
      <c r="I494" s="11"/>
      <c r="J494" s="11"/>
      <c r="K494" s="11"/>
      <c r="L494" s="11"/>
      <c r="M494" s="11"/>
      <c r="N494" s="11"/>
    </row>
    <row r="495" spans="1:14" ht="15" customHeight="1" x14ac:dyDescent="0.25">
      <c r="A495" s="13">
        <f t="shared" si="11"/>
        <v>714</v>
      </c>
      <c r="B495" s="173">
        <v>150.80000000000001</v>
      </c>
      <c r="C495" s="11"/>
      <c r="D495" s="11"/>
      <c r="E495" s="11"/>
      <c r="F495" s="11"/>
      <c r="G495" s="11"/>
      <c r="H495" s="11"/>
      <c r="I495" s="11"/>
      <c r="J495" s="11"/>
      <c r="K495" s="11"/>
      <c r="L495" s="11"/>
      <c r="M495" s="11"/>
      <c r="N495" s="11"/>
    </row>
    <row r="496" spans="1:14" ht="15" customHeight="1" x14ac:dyDescent="0.25">
      <c r="A496" s="13">
        <f t="shared" si="11"/>
        <v>715</v>
      </c>
      <c r="B496" s="173">
        <v>151.19999999999999</v>
      </c>
      <c r="C496" s="11"/>
      <c r="D496" s="11"/>
      <c r="E496" s="11"/>
      <c r="F496" s="11"/>
      <c r="G496" s="11"/>
      <c r="H496" s="11"/>
      <c r="I496" s="11"/>
      <c r="J496" s="11"/>
      <c r="K496" s="11"/>
      <c r="L496" s="11"/>
      <c r="M496" s="11"/>
      <c r="N496" s="11"/>
    </row>
    <row r="497" spans="1:14" ht="15" customHeight="1" x14ac:dyDescent="0.25">
      <c r="A497" s="13">
        <f t="shared" si="11"/>
        <v>716</v>
      </c>
      <c r="B497" s="173">
        <v>151.6</v>
      </c>
      <c r="C497" s="11"/>
      <c r="D497" s="11"/>
      <c r="E497" s="11"/>
      <c r="F497" s="11"/>
      <c r="G497" s="11"/>
      <c r="H497" s="11"/>
      <c r="I497" s="11"/>
      <c r="J497" s="11"/>
      <c r="K497" s="11"/>
      <c r="L497" s="11"/>
      <c r="M497" s="11"/>
      <c r="N497" s="11"/>
    </row>
    <row r="498" spans="1:14" ht="15" customHeight="1" x14ac:dyDescent="0.25">
      <c r="A498" s="13">
        <f t="shared" si="11"/>
        <v>717</v>
      </c>
      <c r="B498" s="173">
        <v>152</v>
      </c>
      <c r="C498" s="11"/>
      <c r="D498" s="11"/>
      <c r="E498" s="11"/>
      <c r="F498" s="11"/>
      <c r="G498" s="11"/>
      <c r="H498" s="11"/>
      <c r="I498" s="11"/>
      <c r="J498" s="11"/>
      <c r="K498" s="11"/>
      <c r="L498" s="11"/>
      <c r="M498" s="11"/>
      <c r="N498" s="11"/>
    </row>
    <row r="499" spans="1:14" ht="15" customHeight="1" x14ac:dyDescent="0.25">
      <c r="A499" s="13">
        <f t="shared" si="11"/>
        <v>718</v>
      </c>
      <c r="B499" s="173">
        <v>152.4</v>
      </c>
      <c r="C499" s="11"/>
      <c r="D499" s="11"/>
      <c r="E499" s="11"/>
      <c r="F499" s="11"/>
      <c r="G499" s="11"/>
      <c r="H499" s="11"/>
      <c r="I499" s="11"/>
      <c r="J499" s="11"/>
      <c r="K499" s="11"/>
      <c r="L499" s="11"/>
      <c r="M499" s="11"/>
      <c r="N499" s="11"/>
    </row>
    <row r="500" spans="1:14" ht="15" customHeight="1" x14ac:dyDescent="0.25">
      <c r="A500" s="13">
        <f t="shared" si="11"/>
        <v>719</v>
      </c>
      <c r="B500" s="173">
        <v>152.80000000000001</v>
      </c>
      <c r="C500" s="11"/>
      <c r="D500" s="11"/>
      <c r="E500" s="11"/>
      <c r="F500" s="11"/>
      <c r="G500" s="11"/>
      <c r="H500" s="11"/>
      <c r="I500" s="11"/>
      <c r="J500" s="11"/>
      <c r="K500" s="11"/>
      <c r="L500" s="11"/>
      <c r="M500" s="11"/>
      <c r="N500" s="11"/>
    </row>
    <row r="501" spans="1:14" ht="15" customHeight="1" x14ac:dyDescent="0.25">
      <c r="A501" s="13">
        <f t="shared" si="11"/>
        <v>720</v>
      </c>
      <c r="B501" s="173">
        <v>153.19999999999999</v>
      </c>
      <c r="C501" s="11"/>
      <c r="D501" s="11"/>
      <c r="E501" s="11"/>
      <c r="F501" s="11"/>
      <c r="G501" s="11"/>
      <c r="H501" s="11"/>
      <c r="I501" s="11"/>
      <c r="J501" s="11"/>
      <c r="K501" s="11"/>
      <c r="L501" s="11"/>
      <c r="M501" s="11"/>
      <c r="N501" s="11"/>
    </row>
    <row r="502" spans="1:14" ht="15" customHeight="1" x14ac:dyDescent="0.25">
      <c r="A502" s="13">
        <f t="shared" si="11"/>
        <v>721</v>
      </c>
      <c r="B502" s="173">
        <v>153.6</v>
      </c>
      <c r="C502" s="11"/>
      <c r="D502" s="11"/>
      <c r="E502" s="11"/>
      <c r="F502" s="11"/>
      <c r="G502" s="11"/>
      <c r="H502" s="11"/>
      <c r="I502" s="11"/>
      <c r="J502" s="11"/>
      <c r="K502" s="11"/>
      <c r="L502" s="11"/>
      <c r="M502" s="11"/>
      <c r="N502" s="11"/>
    </row>
    <row r="503" spans="1:14" ht="15" customHeight="1" x14ac:dyDescent="0.25">
      <c r="A503" s="13">
        <f t="shared" ref="A503:A556" si="12">A502+1</f>
        <v>722</v>
      </c>
      <c r="B503" s="173">
        <v>154</v>
      </c>
      <c r="C503" s="11"/>
      <c r="D503" s="11"/>
      <c r="E503" s="11"/>
      <c r="F503" s="11"/>
      <c r="G503" s="11"/>
      <c r="H503" s="11"/>
      <c r="I503" s="11"/>
      <c r="J503" s="11"/>
      <c r="K503" s="11"/>
      <c r="L503" s="11"/>
      <c r="M503" s="11"/>
      <c r="N503" s="11"/>
    </row>
    <row r="504" spans="1:14" ht="15" customHeight="1" x14ac:dyDescent="0.25">
      <c r="A504" s="13">
        <f t="shared" si="12"/>
        <v>723</v>
      </c>
      <c r="B504" s="173">
        <v>154.4</v>
      </c>
      <c r="C504" s="11"/>
      <c r="D504" s="11"/>
      <c r="E504" s="11"/>
      <c r="F504" s="11"/>
      <c r="G504" s="11"/>
      <c r="H504" s="11"/>
      <c r="I504" s="11"/>
      <c r="J504" s="11"/>
      <c r="K504" s="11"/>
      <c r="L504" s="11"/>
      <c r="M504" s="11"/>
      <c r="N504" s="11"/>
    </row>
    <row r="505" spans="1:14" ht="15" customHeight="1" x14ac:dyDescent="0.25">
      <c r="A505" s="13">
        <f t="shared" si="12"/>
        <v>724</v>
      </c>
      <c r="B505" s="173">
        <v>154.80000000000001</v>
      </c>
      <c r="C505" s="11"/>
      <c r="D505" s="11"/>
      <c r="E505" s="11"/>
      <c r="F505" s="11"/>
      <c r="G505" s="11"/>
      <c r="H505" s="11"/>
      <c r="I505" s="11"/>
      <c r="J505" s="11"/>
      <c r="K505" s="11"/>
      <c r="L505" s="11"/>
      <c r="M505" s="11"/>
      <c r="N505" s="11"/>
    </row>
    <row r="506" spans="1:14" ht="15" customHeight="1" x14ac:dyDescent="0.25">
      <c r="A506" s="13">
        <f t="shared" si="12"/>
        <v>725</v>
      </c>
      <c r="B506" s="173">
        <v>155.19999999999999</v>
      </c>
      <c r="C506" s="11"/>
      <c r="D506" s="11"/>
      <c r="E506" s="11"/>
      <c r="F506" s="11"/>
      <c r="G506" s="11"/>
      <c r="H506" s="11"/>
      <c r="I506" s="11"/>
      <c r="J506" s="11"/>
      <c r="K506" s="11"/>
      <c r="L506" s="11"/>
      <c r="M506" s="11"/>
      <c r="N506" s="11"/>
    </row>
    <row r="507" spans="1:14" ht="15" customHeight="1" x14ac:dyDescent="0.25">
      <c r="A507" s="13">
        <f t="shared" si="12"/>
        <v>726</v>
      </c>
      <c r="B507" s="173">
        <v>155.6</v>
      </c>
      <c r="C507" s="11"/>
      <c r="D507" s="11"/>
      <c r="E507" s="11"/>
      <c r="F507" s="11"/>
      <c r="G507" s="11"/>
      <c r="H507" s="11"/>
      <c r="I507" s="11"/>
      <c r="J507" s="11"/>
      <c r="K507" s="11"/>
      <c r="L507" s="11"/>
      <c r="M507" s="11"/>
      <c r="N507" s="11"/>
    </row>
    <row r="508" spans="1:14" ht="15" customHeight="1" x14ac:dyDescent="0.25">
      <c r="A508" s="13">
        <f t="shared" si="12"/>
        <v>727</v>
      </c>
      <c r="B508" s="173">
        <v>156</v>
      </c>
      <c r="C508" s="11"/>
      <c r="D508" s="11"/>
      <c r="E508" s="11"/>
      <c r="F508" s="11"/>
      <c r="G508" s="11"/>
      <c r="H508" s="11"/>
      <c r="I508" s="11"/>
      <c r="J508" s="11"/>
      <c r="K508" s="11"/>
      <c r="L508" s="11"/>
      <c r="M508" s="11"/>
      <c r="N508" s="11"/>
    </row>
    <row r="509" spans="1:14" ht="15" customHeight="1" x14ac:dyDescent="0.25">
      <c r="A509" s="13">
        <f t="shared" si="12"/>
        <v>728</v>
      </c>
      <c r="B509" s="173">
        <v>156.4</v>
      </c>
      <c r="C509" s="11"/>
      <c r="D509" s="11"/>
      <c r="E509" s="11"/>
      <c r="F509" s="11"/>
      <c r="G509" s="11"/>
      <c r="H509" s="11"/>
      <c r="I509" s="11"/>
      <c r="J509" s="11"/>
      <c r="K509" s="11"/>
      <c r="L509" s="11"/>
      <c r="M509" s="11"/>
      <c r="N509" s="11"/>
    </row>
    <row r="510" spans="1:14" ht="15" customHeight="1" x14ac:dyDescent="0.25">
      <c r="A510" s="13">
        <f t="shared" si="12"/>
        <v>729</v>
      </c>
      <c r="B510" s="173">
        <v>156.80000000000001</v>
      </c>
      <c r="C510" s="11"/>
      <c r="D510" s="11"/>
      <c r="E510" s="11"/>
      <c r="F510" s="11"/>
      <c r="G510" s="11"/>
      <c r="H510" s="11"/>
      <c r="I510" s="11"/>
      <c r="J510" s="11"/>
      <c r="K510" s="11"/>
      <c r="L510" s="11"/>
      <c r="M510" s="11"/>
      <c r="N510" s="11"/>
    </row>
    <row r="511" spans="1:14" ht="15" customHeight="1" x14ac:dyDescent="0.25">
      <c r="A511" s="13">
        <f t="shared" si="12"/>
        <v>730</v>
      </c>
      <c r="B511" s="173">
        <v>157.19999999999999</v>
      </c>
      <c r="C511" s="11"/>
      <c r="D511" s="11"/>
      <c r="E511" s="11"/>
      <c r="F511" s="11"/>
      <c r="G511" s="11"/>
      <c r="H511" s="11"/>
      <c r="I511" s="11"/>
      <c r="J511" s="11"/>
      <c r="K511" s="11"/>
      <c r="L511" s="11"/>
      <c r="M511" s="11"/>
      <c r="N511" s="11"/>
    </row>
    <row r="512" spans="1:14" ht="15" customHeight="1" x14ac:dyDescent="0.25">
      <c r="A512" s="13">
        <f t="shared" si="12"/>
        <v>731</v>
      </c>
      <c r="B512" s="173">
        <v>157.6</v>
      </c>
      <c r="C512" s="11"/>
      <c r="D512" s="11"/>
      <c r="E512" s="11"/>
      <c r="F512" s="11"/>
      <c r="G512" s="11"/>
      <c r="H512" s="11"/>
      <c r="I512" s="11"/>
      <c r="J512" s="11"/>
      <c r="K512" s="11"/>
      <c r="L512" s="11"/>
      <c r="M512" s="11"/>
      <c r="N512" s="11"/>
    </row>
    <row r="513" spans="1:14" ht="15" customHeight="1" x14ac:dyDescent="0.25">
      <c r="A513" s="13">
        <f t="shared" si="12"/>
        <v>732</v>
      </c>
      <c r="B513" s="173">
        <v>158</v>
      </c>
      <c r="C513" s="11"/>
      <c r="D513" s="11"/>
      <c r="E513" s="11"/>
      <c r="F513" s="11"/>
      <c r="G513" s="11"/>
      <c r="H513" s="11"/>
      <c r="I513" s="11"/>
      <c r="J513" s="11"/>
      <c r="K513" s="11"/>
      <c r="L513" s="11"/>
      <c r="M513" s="11"/>
      <c r="N513" s="11"/>
    </row>
    <row r="514" spans="1:14" ht="15" customHeight="1" x14ac:dyDescent="0.25">
      <c r="A514" s="13">
        <f t="shared" si="12"/>
        <v>733</v>
      </c>
      <c r="B514" s="173">
        <v>158.4</v>
      </c>
      <c r="C514" s="11"/>
      <c r="D514" s="11"/>
      <c r="E514" s="11"/>
      <c r="F514" s="11"/>
      <c r="G514" s="11"/>
      <c r="H514" s="11"/>
      <c r="I514" s="11"/>
      <c r="J514" s="11"/>
      <c r="K514" s="11"/>
      <c r="L514" s="11"/>
      <c r="M514" s="11"/>
      <c r="N514" s="11"/>
    </row>
    <row r="515" spans="1:14" ht="15" customHeight="1" x14ac:dyDescent="0.25">
      <c r="A515" s="13">
        <f t="shared" si="12"/>
        <v>734</v>
      </c>
      <c r="B515" s="173">
        <v>158.80000000000001</v>
      </c>
      <c r="C515" s="11"/>
      <c r="D515" s="11"/>
      <c r="E515" s="11"/>
      <c r="F515" s="11"/>
      <c r="G515" s="11"/>
      <c r="H515" s="11"/>
      <c r="I515" s="11"/>
      <c r="J515" s="11"/>
      <c r="K515" s="11"/>
      <c r="L515" s="11"/>
      <c r="M515" s="11"/>
      <c r="N515" s="11"/>
    </row>
    <row r="516" spans="1:14" ht="15" customHeight="1" x14ac:dyDescent="0.25">
      <c r="A516" s="13">
        <f t="shared" si="12"/>
        <v>735</v>
      </c>
      <c r="B516" s="173">
        <v>159.19999999999999</v>
      </c>
      <c r="C516" s="11"/>
      <c r="D516" s="11"/>
      <c r="E516" s="11"/>
      <c r="F516" s="11"/>
      <c r="G516" s="11"/>
      <c r="H516" s="11"/>
      <c r="I516" s="11"/>
      <c r="J516" s="11"/>
      <c r="K516" s="11"/>
      <c r="L516" s="11"/>
      <c r="M516" s="11"/>
      <c r="N516" s="11"/>
    </row>
    <row r="517" spans="1:14" ht="15" customHeight="1" x14ac:dyDescent="0.25">
      <c r="A517" s="13">
        <f t="shared" si="12"/>
        <v>736</v>
      </c>
      <c r="B517" s="173">
        <v>159.6</v>
      </c>
      <c r="C517" s="11"/>
      <c r="D517" s="11"/>
      <c r="E517" s="11"/>
      <c r="F517" s="11"/>
      <c r="G517" s="11"/>
      <c r="H517" s="11"/>
      <c r="I517" s="11"/>
      <c r="J517" s="11"/>
      <c r="K517" s="11"/>
      <c r="L517" s="11"/>
      <c r="M517" s="11"/>
      <c r="N517" s="11"/>
    </row>
    <row r="518" spans="1:14" ht="15" customHeight="1" x14ac:dyDescent="0.25">
      <c r="A518" s="13">
        <f t="shared" si="12"/>
        <v>737</v>
      </c>
      <c r="B518" s="173">
        <v>160</v>
      </c>
      <c r="C518" s="11"/>
      <c r="D518" s="11"/>
      <c r="E518" s="11"/>
      <c r="F518" s="11"/>
      <c r="G518" s="11"/>
      <c r="H518" s="11"/>
      <c r="I518" s="11"/>
      <c r="J518" s="11"/>
      <c r="K518" s="11"/>
      <c r="L518" s="11"/>
      <c r="M518" s="11"/>
      <c r="N518" s="11"/>
    </row>
    <row r="519" spans="1:14" ht="15" customHeight="1" x14ac:dyDescent="0.25">
      <c r="A519" s="13">
        <f t="shared" si="12"/>
        <v>738</v>
      </c>
      <c r="B519" s="173">
        <v>160.4</v>
      </c>
      <c r="C519" s="11"/>
      <c r="D519" s="11"/>
      <c r="E519" s="11"/>
      <c r="F519" s="11"/>
      <c r="G519" s="11"/>
      <c r="H519" s="11"/>
      <c r="I519" s="11"/>
      <c r="J519" s="11"/>
      <c r="K519" s="11"/>
      <c r="L519" s="11"/>
      <c r="M519" s="11"/>
      <c r="N519" s="11"/>
    </row>
    <row r="520" spans="1:14" ht="15" customHeight="1" x14ac:dyDescent="0.25">
      <c r="A520" s="13">
        <f t="shared" si="12"/>
        <v>739</v>
      </c>
      <c r="B520" s="173">
        <v>160.80000000000001</v>
      </c>
      <c r="C520" s="11"/>
      <c r="D520" s="11"/>
      <c r="E520" s="11"/>
      <c r="F520" s="11"/>
      <c r="G520" s="11"/>
      <c r="H520" s="11"/>
      <c r="I520" s="11"/>
      <c r="J520" s="11"/>
      <c r="K520" s="11"/>
      <c r="L520" s="11"/>
      <c r="M520" s="11"/>
      <c r="N520" s="11"/>
    </row>
    <row r="521" spans="1:14" ht="15" customHeight="1" x14ac:dyDescent="0.25">
      <c r="A521" s="13">
        <f t="shared" si="12"/>
        <v>740</v>
      </c>
      <c r="B521" s="173">
        <v>161.19999999999999</v>
      </c>
      <c r="C521" s="11"/>
      <c r="D521" s="11"/>
      <c r="E521" s="11"/>
      <c r="F521" s="11"/>
      <c r="G521" s="11"/>
      <c r="H521" s="11"/>
      <c r="I521" s="11"/>
      <c r="J521" s="11"/>
      <c r="K521" s="11"/>
      <c r="L521" s="11"/>
      <c r="M521" s="11"/>
      <c r="N521" s="11"/>
    </row>
    <row r="522" spans="1:14" ht="15" customHeight="1" x14ac:dyDescent="0.25">
      <c r="A522" s="13">
        <f t="shared" si="12"/>
        <v>741</v>
      </c>
      <c r="B522" s="173">
        <v>161.6</v>
      </c>
      <c r="C522" s="11"/>
      <c r="D522" s="11"/>
      <c r="E522" s="11"/>
      <c r="F522" s="11"/>
      <c r="G522" s="11"/>
      <c r="H522" s="11"/>
      <c r="I522" s="11"/>
      <c r="J522" s="11"/>
      <c r="K522" s="11"/>
      <c r="L522" s="11"/>
      <c r="M522" s="11"/>
      <c r="N522" s="11"/>
    </row>
    <row r="523" spans="1:14" ht="15" customHeight="1" x14ac:dyDescent="0.25">
      <c r="A523" s="13">
        <f t="shared" si="12"/>
        <v>742</v>
      </c>
      <c r="B523" s="173">
        <v>162</v>
      </c>
      <c r="C523" s="11"/>
      <c r="D523" s="11"/>
      <c r="E523" s="11"/>
      <c r="F523" s="11"/>
      <c r="G523" s="11"/>
      <c r="H523" s="11"/>
      <c r="I523" s="11"/>
      <c r="J523" s="11"/>
      <c r="K523" s="11"/>
      <c r="L523" s="11"/>
      <c r="M523" s="11"/>
      <c r="N523" s="11"/>
    </row>
    <row r="524" spans="1:14" ht="15" customHeight="1" x14ac:dyDescent="0.25">
      <c r="A524" s="13">
        <f t="shared" si="12"/>
        <v>743</v>
      </c>
      <c r="B524" s="173">
        <v>162.4</v>
      </c>
      <c r="C524" s="11"/>
      <c r="D524" s="11"/>
      <c r="E524" s="11"/>
      <c r="F524" s="11"/>
      <c r="G524" s="11"/>
      <c r="H524" s="11"/>
      <c r="I524" s="11"/>
      <c r="J524" s="11"/>
      <c r="K524" s="11"/>
      <c r="L524" s="11"/>
      <c r="M524" s="11"/>
      <c r="N524" s="11"/>
    </row>
    <row r="525" spans="1:14" ht="15" customHeight="1" x14ac:dyDescent="0.25">
      <c r="A525" s="13">
        <f t="shared" si="12"/>
        <v>744</v>
      </c>
      <c r="B525" s="173">
        <v>162.80000000000001</v>
      </c>
      <c r="C525" s="11"/>
      <c r="D525" s="11"/>
      <c r="E525" s="11"/>
      <c r="F525" s="11"/>
      <c r="G525" s="11"/>
      <c r="H525" s="11"/>
      <c r="I525" s="11"/>
      <c r="J525" s="11"/>
      <c r="K525" s="11"/>
      <c r="L525" s="11"/>
      <c r="M525" s="11"/>
      <c r="N525" s="11"/>
    </row>
    <row r="526" spans="1:14" ht="15" customHeight="1" x14ac:dyDescent="0.25">
      <c r="A526" s="13">
        <f t="shared" si="12"/>
        <v>745</v>
      </c>
      <c r="B526" s="173">
        <v>163.19999999999999</v>
      </c>
      <c r="C526" s="11"/>
      <c r="D526" s="11"/>
      <c r="E526" s="11"/>
      <c r="F526" s="11"/>
      <c r="G526" s="11"/>
      <c r="H526" s="11"/>
      <c r="I526" s="11"/>
      <c r="J526" s="11"/>
      <c r="K526" s="11"/>
      <c r="L526" s="11"/>
      <c r="M526" s="11"/>
      <c r="N526" s="11"/>
    </row>
    <row r="527" spans="1:14" ht="15" customHeight="1" x14ac:dyDescent="0.25">
      <c r="A527" s="13">
        <f t="shared" si="12"/>
        <v>746</v>
      </c>
      <c r="B527" s="173">
        <v>163.6</v>
      </c>
      <c r="C527" s="11"/>
      <c r="D527" s="11"/>
      <c r="E527" s="11"/>
      <c r="F527" s="11"/>
      <c r="G527" s="11"/>
      <c r="H527" s="11"/>
      <c r="I527" s="11"/>
      <c r="J527" s="11"/>
      <c r="K527" s="11"/>
      <c r="L527" s="11"/>
      <c r="M527" s="11"/>
      <c r="N527" s="11"/>
    </row>
    <row r="528" spans="1:14" ht="15" customHeight="1" x14ac:dyDescent="0.25">
      <c r="A528" s="13">
        <f t="shared" si="12"/>
        <v>747</v>
      </c>
      <c r="B528" s="173">
        <v>164</v>
      </c>
      <c r="C528" s="11"/>
      <c r="D528" s="11"/>
      <c r="E528" s="11"/>
      <c r="F528" s="11"/>
      <c r="G528" s="11"/>
      <c r="H528" s="11"/>
      <c r="I528" s="11"/>
      <c r="J528" s="11"/>
      <c r="K528" s="11"/>
      <c r="L528" s="11"/>
      <c r="M528" s="11"/>
      <c r="N528" s="11"/>
    </row>
    <row r="529" spans="1:14" ht="15" customHeight="1" x14ac:dyDescent="0.25">
      <c r="A529" s="13">
        <f t="shared" si="12"/>
        <v>748</v>
      </c>
      <c r="B529" s="173">
        <v>164.4</v>
      </c>
      <c r="C529" s="11"/>
      <c r="D529" s="11"/>
      <c r="E529" s="11"/>
      <c r="F529" s="11"/>
      <c r="G529" s="11"/>
      <c r="H529" s="11"/>
      <c r="I529" s="11"/>
      <c r="J529" s="11"/>
      <c r="K529" s="11"/>
      <c r="L529" s="11"/>
      <c r="M529" s="11"/>
      <c r="N529" s="11"/>
    </row>
    <row r="530" spans="1:14" ht="15" customHeight="1" x14ac:dyDescent="0.25">
      <c r="A530" s="13">
        <f t="shared" si="12"/>
        <v>749</v>
      </c>
      <c r="B530" s="173">
        <v>164.8</v>
      </c>
      <c r="C530" s="11"/>
      <c r="D530" s="11"/>
      <c r="E530" s="11"/>
      <c r="F530" s="11"/>
      <c r="G530" s="11"/>
      <c r="H530" s="11"/>
      <c r="I530" s="11"/>
      <c r="J530" s="11"/>
      <c r="K530" s="11"/>
      <c r="L530" s="11"/>
      <c r="M530" s="11"/>
      <c r="N530" s="11"/>
    </row>
    <row r="531" spans="1:14" ht="15" customHeight="1" x14ac:dyDescent="0.25">
      <c r="A531" s="13">
        <f t="shared" si="12"/>
        <v>750</v>
      </c>
      <c r="B531" s="173">
        <v>165.2</v>
      </c>
      <c r="C531" s="11"/>
      <c r="D531" s="11"/>
      <c r="E531" s="11"/>
      <c r="F531" s="11"/>
      <c r="G531" s="11"/>
      <c r="H531" s="11"/>
      <c r="I531" s="11"/>
      <c r="J531" s="11"/>
      <c r="K531" s="11"/>
      <c r="L531" s="11"/>
      <c r="M531" s="11"/>
      <c r="N531" s="11"/>
    </row>
    <row r="532" spans="1:14" ht="15" customHeight="1" x14ac:dyDescent="0.25">
      <c r="A532" s="13">
        <f t="shared" si="12"/>
        <v>751</v>
      </c>
      <c r="B532" s="173">
        <v>165.6</v>
      </c>
      <c r="C532" s="11"/>
      <c r="D532" s="11"/>
      <c r="E532" s="11"/>
      <c r="F532" s="11"/>
      <c r="G532" s="11"/>
      <c r="H532" s="11"/>
      <c r="I532" s="11"/>
      <c r="J532" s="11"/>
      <c r="K532" s="11"/>
      <c r="L532" s="11"/>
      <c r="M532" s="11"/>
      <c r="N532" s="11"/>
    </row>
    <row r="533" spans="1:14" ht="15" customHeight="1" x14ac:dyDescent="0.25">
      <c r="A533" s="13">
        <f t="shared" si="12"/>
        <v>752</v>
      </c>
      <c r="B533" s="173">
        <v>166</v>
      </c>
      <c r="C533" s="11"/>
      <c r="D533" s="11"/>
      <c r="E533" s="11"/>
      <c r="F533" s="11"/>
      <c r="G533" s="11"/>
      <c r="H533" s="11"/>
      <c r="I533" s="11"/>
      <c r="J533" s="11"/>
      <c r="K533" s="11"/>
      <c r="L533" s="11"/>
      <c r="M533" s="11"/>
      <c r="N533" s="11"/>
    </row>
    <row r="534" spans="1:14" ht="15" customHeight="1" x14ac:dyDescent="0.25">
      <c r="A534" s="13">
        <f t="shared" si="12"/>
        <v>753</v>
      </c>
      <c r="B534" s="173">
        <v>166.4</v>
      </c>
      <c r="C534" s="11"/>
      <c r="D534" s="11"/>
      <c r="E534" s="11"/>
      <c r="F534" s="11"/>
      <c r="G534" s="11"/>
      <c r="H534" s="11"/>
      <c r="I534" s="11"/>
      <c r="J534" s="11"/>
      <c r="K534" s="11"/>
      <c r="L534" s="11"/>
      <c r="M534" s="11"/>
      <c r="N534" s="11"/>
    </row>
    <row r="535" spans="1:14" ht="15" customHeight="1" x14ac:dyDescent="0.25">
      <c r="A535" s="13">
        <f t="shared" si="12"/>
        <v>754</v>
      </c>
      <c r="B535" s="173">
        <v>166.8</v>
      </c>
      <c r="C535" s="11"/>
      <c r="D535" s="11"/>
      <c r="E535" s="11"/>
      <c r="F535" s="11"/>
      <c r="G535" s="11"/>
      <c r="H535" s="11"/>
      <c r="I535" s="11"/>
      <c r="J535" s="11"/>
      <c r="K535" s="11"/>
      <c r="L535" s="11"/>
      <c r="M535" s="11"/>
      <c r="N535" s="11"/>
    </row>
    <row r="536" spans="1:14" ht="15" customHeight="1" x14ac:dyDescent="0.25">
      <c r="A536" s="13">
        <f t="shared" si="12"/>
        <v>755</v>
      </c>
      <c r="B536" s="173">
        <v>167.2</v>
      </c>
      <c r="C536" s="11"/>
      <c r="D536" s="11"/>
      <c r="E536" s="11"/>
      <c r="F536" s="11"/>
      <c r="G536" s="11"/>
      <c r="H536" s="11"/>
      <c r="I536" s="11"/>
      <c r="J536" s="11"/>
      <c r="K536" s="11"/>
      <c r="L536" s="11"/>
      <c r="M536" s="11"/>
      <c r="N536" s="11"/>
    </row>
    <row r="537" spans="1:14" ht="15" customHeight="1" x14ac:dyDescent="0.25">
      <c r="A537" s="13">
        <f t="shared" si="12"/>
        <v>756</v>
      </c>
      <c r="B537" s="173">
        <v>167.6</v>
      </c>
      <c r="C537" s="11"/>
      <c r="D537" s="11"/>
      <c r="E537" s="11"/>
      <c r="F537" s="11"/>
      <c r="G537" s="11"/>
      <c r="H537" s="11"/>
      <c r="I537" s="11"/>
      <c r="J537" s="11"/>
      <c r="K537" s="11"/>
      <c r="L537" s="11"/>
      <c r="M537" s="11"/>
      <c r="N537" s="11"/>
    </row>
    <row r="538" spans="1:14" ht="15" customHeight="1" x14ac:dyDescent="0.25">
      <c r="A538" s="13">
        <f t="shared" si="12"/>
        <v>757</v>
      </c>
      <c r="B538" s="173">
        <v>168</v>
      </c>
      <c r="C538" s="11"/>
      <c r="D538" s="11"/>
      <c r="E538" s="11"/>
      <c r="F538" s="11"/>
      <c r="G538" s="11"/>
      <c r="H538" s="11"/>
      <c r="I538" s="11"/>
      <c r="J538" s="11"/>
      <c r="K538" s="11"/>
      <c r="L538" s="11"/>
      <c r="M538" s="11"/>
      <c r="N538" s="11"/>
    </row>
    <row r="539" spans="1:14" ht="15" customHeight="1" x14ac:dyDescent="0.25">
      <c r="A539" s="13">
        <f t="shared" si="12"/>
        <v>758</v>
      </c>
      <c r="B539" s="173">
        <v>168.4</v>
      </c>
      <c r="C539" s="11"/>
      <c r="D539" s="11"/>
      <c r="E539" s="11"/>
      <c r="F539" s="11"/>
      <c r="G539" s="11"/>
      <c r="H539" s="11"/>
      <c r="I539" s="11"/>
      <c r="J539" s="11"/>
      <c r="K539" s="11"/>
      <c r="L539" s="11"/>
      <c r="M539" s="11"/>
      <c r="N539" s="11"/>
    </row>
    <row r="540" spans="1:14" ht="15" customHeight="1" x14ac:dyDescent="0.25">
      <c r="A540" s="13">
        <f t="shared" si="12"/>
        <v>759</v>
      </c>
      <c r="B540" s="173">
        <v>168.8</v>
      </c>
      <c r="C540" s="11"/>
      <c r="D540" s="11"/>
      <c r="E540" s="11"/>
      <c r="F540" s="11"/>
      <c r="G540" s="11"/>
      <c r="H540" s="11"/>
      <c r="I540" s="11"/>
      <c r="J540" s="11"/>
      <c r="K540" s="11"/>
      <c r="L540" s="11"/>
      <c r="M540" s="11"/>
      <c r="N540" s="11"/>
    </row>
    <row r="541" spans="1:14" ht="15" customHeight="1" x14ac:dyDescent="0.25">
      <c r="A541" s="13">
        <f t="shared" si="12"/>
        <v>760</v>
      </c>
      <c r="B541" s="173">
        <v>169.2</v>
      </c>
      <c r="C541" s="11"/>
      <c r="D541" s="11"/>
      <c r="E541" s="11"/>
      <c r="F541" s="11"/>
      <c r="G541" s="11"/>
      <c r="H541" s="11"/>
      <c r="I541" s="11"/>
      <c r="J541" s="11"/>
      <c r="K541" s="11"/>
      <c r="L541" s="11"/>
      <c r="M541" s="11"/>
      <c r="N541" s="11"/>
    </row>
    <row r="542" spans="1:14" ht="15" customHeight="1" x14ac:dyDescent="0.25">
      <c r="A542" s="13">
        <f t="shared" si="12"/>
        <v>761</v>
      </c>
      <c r="B542" s="173">
        <v>169.6</v>
      </c>
      <c r="C542" s="11"/>
      <c r="D542" s="11"/>
      <c r="E542" s="11"/>
      <c r="F542" s="11"/>
      <c r="G542" s="11"/>
      <c r="H542" s="11"/>
      <c r="I542" s="11"/>
      <c r="J542" s="11"/>
      <c r="K542" s="11"/>
      <c r="L542" s="11"/>
      <c r="M542" s="11"/>
      <c r="N542" s="11"/>
    </row>
    <row r="543" spans="1:14" ht="15" customHeight="1" x14ac:dyDescent="0.25">
      <c r="A543" s="13">
        <f t="shared" si="12"/>
        <v>762</v>
      </c>
      <c r="B543" s="173">
        <v>170</v>
      </c>
      <c r="C543" s="11"/>
      <c r="D543" s="11"/>
      <c r="E543" s="11"/>
      <c r="F543" s="11"/>
      <c r="G543" s="11"/>
      <c r="H543" s="11"/>
      <c r="I543" s="11"/>
      <c r="J543" s="11"/>
      <c r="K543" s="11"/>
      <c r="L543" s="11"/>
      <c r="M543" s="11"/>
      <c r="N543" s="11"/>
    </row>
    <row r="544" spans="1:14" ht="15" customHeight="1" x14ac:dyDescent="0.25">
      <c r="A544" s="13">
        <f t="shared" si="12"/>
        <v>763</v>
      </c>
      <c r="B544" s="173">
        <v>170.4</v>
      </c>
      <c r="C544" s="11"/>
      <c r="D544" s="11"/>
      <c r="E544" s="11"/>
      <c r="F544" s="11"/>
      <c r="G544" s="11"/>
      <c r="H544" s="11"/>
      <c r="I544" s="11"/>
      <c r="J544" s="11"/>
      <c r="K544" s="11"/>
      <c r="L544" s="11"/>
      <c r="M544" s="11"/>
      <c r="N544" s="11"/>
    </row>
    <row r="545" spans="1:14" ht="15" customHeight="1" x14ac:dyDescent="0.25">
      <c r="A545" s="13">
        <f t="shared" si="12"/>
        <v>764</v>
      </c>
      <c r="B545" s="173">
        <v>170.8</v>
      </c>
      <c r="C545" s="11"/>
      <c r="D545" s="11"/>
      <c r="E545" s="11"/>
      <c r="F545" s="11"/>
      <c r="G545" s="11"/>
      <c r="H545" s="11"/>
      <c r="I545" s="11"/>
      <c r="J545" s="11"/>
      <c r="K545" s="11"/>
      <c r="L545" s="11"/>
      <c r="M545" s="11"/>
      <c r="N545" s="11"/>
    </row>
    <row r="546" spans="1:14" ht="15" customHeight="1" x14ac:dyDescent="0.25">
      <c r="A546" s="13">
        <f t="shared" si="12"/>
        <v>765</v>
      </c>
      <c r="B546" s="173">
        <v>171.2</v>
      </c>
      <c r="C546" s="11"/>
      <c r="D546" s="11"/>
      <c r="E546" s="11"/>
      <c r="F546" s="11"/>
      <c r="G546" s="11"/>
      <c r="H546" s="11"/>
      <c r="I546" s="11"/>
      <c r="J546" s="11"/>
      <c r="K546" s="11"/>
      <c r="L546" s="11"/>
      <c r="M546" s="11"/>
      <c r="N546" s="11"/>
    </row>
    <row r="547" spans="1:14" ht="15" customHeight="1" x14ac:dyDescent="0.25">
      <c r="A547" s="13">
        <f t="shared" si="12"/>
        <v>766</v>
      </c>
      <c r="B547" s="173">
        <v>171.6</v>
      </c>
      <c r="C547" s="11"/>
      <c r="D547" s="11"/>
      <c r="E547" s="11"/>
      <c r="F547" s="11"/>
      <c r="G547" s="11"/>
      <c r="H547" s="11"/>
      <c r="I547" s="11"/>
      <c r="J547" s="11"/>
      <c r="K547" s="11"/>
      <c r="L547" s="11"/>
      <c r="M547" s="11"/>
      <c r="N547" s="11"/>
    </row>
    <row r="548" spans="1:14" ht="15" customHeight="1" x14ac:dyDescent="0.25">
      <c r="A548" s="13">
        <f t="shared" si="12"/>
        <v>767</v>
      </c>
      <c r="B548" s="173">
        <v>172</v>
      </c>
      <c r="C548" s="11"/>
      <c r="D548" s="11"/>
      <c r="E548" s="11"/>
      <c r="F548" s="11"/>
      <c r="G548" s="11"/>
      <c r="H548" s="11"/>
      <c r="I548" s="11"/>
      <c r="J548" s="11"/>
      <c r="K548" s="11"/>
      <c r="L548" s="11"/>
      <c r="M548" s="11"/>
      <c r="N548" s="11"/>
    </row>
    <row r="549" spans="1:14" ht="15" customHeight="1" x14ac:dyDescent="0.25">
      <c r="A549" s="13">
        <f t="shared" si="12"/>
        <v>768</v>
      </c>
      <c r="B549" s="173">
        <v>172.4</v>
      </c>
      <c r="C549" s="11"/>
      <c r="D549" s="11"/>
      <c r="E549" s="11"/>
      <c r="F549" s="11"/>
      <c r="G549" s="11"/>
      <c r="H549" s="11"/>
      <c r="I549" s="11"/>
      <c r="J549" s="11"/>
      <c r="K549" s="11"/>
      <c r="L549" s="11"/>
      <c r="M549" s="11"/>
      <c r="N549" s="11"/>
    </row>
    <row r="550" spans="1:14" ht="15" customHeight="1" x14ac:dyDescent="0.25">
      <c r="A550" s="13">
        <f t="shared" si="12"/>
        <v>769</v>
      </c>
      <c r="B550" s="173">
        <v>172.8</v>
      </c>
      <c r="C550" s="11"/>
      <c r="D550" s="11"/>
      <c r="E550" s="11"/>
      <c r="F550" s="11"/>
      <c r="G550" s="11"/>
      <c r="H550" s="11"/>
      <c r="I550" s="11"/>
      <c r="J550" s="11"/>
      <c r="K550" s="11"/>
      <c r="L550" s="11"/>
      <c r="M550" s="11"/>
      <c r="N550" s="11"/>
    </row>
    <row r="551" spans="1:14" ht="15" customHeight="1" x14ac:dyDescent="0.25">
      <c r="A551" s="13">
        <f t="shared" si="12"/>
        <v>770</v>
      </c>
      <c r="B551" s="173">
        <v>173.2</v>
      </c>
      <c r="C551" s="11"/>
      <c r="D551" s="11"/>
      <c r="E551" s="11"/>
      <c r="F551" s="11"/>
      <c r="G551" s="11"/>
      <c r="H551" s="11"/>
      <c r="I551" s="11"/>
      <c r="J551" s="11"/>
      <c r="K551" s="11"/>
      <c r="L551" s="11"/>
      <c r="M551" s="11"/>
      <c r="N551" s="11"/>
    </row>
    <row r="552" spans="1:14" ht="15" customHeight="1" x14ac:dyDescent="0.25">
      <c r="A552" s="13">
        <f t="shared" si="12"/>
        <v>771</v>
      </c>
      <c r="B552" s="173">
        <v>173.6</v>
      </c>
      <c r="C552" s="11"/>
      <c r="D552" s="11"/>
      <c r="E552" s="11"/>
      <c r="F552" s="11"/>
      <c r="G552" s="11"/>
      <c r="H552" s="11"/>
      <c r="I552" s="11"/>
      <c r="J552" s="11"/>
      <c r="K552" s="11"/>
      <c r="L552" s="11"/>
      <c r="M552" s="11"/>
      <c r="N552" s="11"/>
    </row>
    <row r="553" spans="1:14" ht="15" customHeight="1" x14ac:dyDescent="0.25">
      <c r="A553" s="13">
        <f t="shared" si="12"/>
        <v>772</v>
      </c>
      <c r="B553" s="173">
        <v>174</v>
      </c>
      <c r="C553" s="11"/>
      <c r="D553" s="11"/>
      <c r="E553" s="11"/>
      <c r="F553" s="11"/>
      <c r="G553" s="11"/>
      <c r="H553" s="11"/>
      <c r="I553" s="11"/>
      <c r="J553" s="11"/>
      <c r="K553" s="11"/>
      <c r="L553" s="11"/>
      <c r="M553" s="11"/>
      <c r="N553" s="11"/>
    </row>
    <row r="554" spans="1:14" ht="15" customHeight="1" x14ac:dyDescent="0.25">
      <c r="A554" s="13">
        <f t="shared" si="12"/>
        <v>773</v>
      </c>
      <c r="B554" s="173">
        <v>174.4</v>
      </c>
      <c r="C554" s="11"/>
      <c r="D554" s="11"/>
      <c r="E554" s="11"/>
      <c r="F554" s="11"/>
      <c r="G554" s="11"/>
      <c r="H554" s="11"/>
      <c r="I554" s="11"/>
      <c r="J554" s="11"/>
      <c r="K554" s="11"/>
      <c r="L554" s="11"/>
      <c r="M554" s="11"/>
      <c r="N554" s="11"/>
    </row>
    <row r="555" spans="1:14" ht="15" customHeight="1" x14ac:dyDescent="0.25">
      <c r="A555" s="13">
        <f t="shared" si="12"/>
        <v>774</v>
      </c>
      <c r="B555" s="173">
        <v>174.8</v>
      </c>
      <c r="C555" s="11"/>
      <c r="D555" s="11"/>
      <c r="E555" s="11"/>
      <c r="F555" s="11"/>
      <c r="G555" s="11"/>
      <c r="H555" s="11"/>
      <c r="I555" s="11"/>
      <c r="J555" s="11"/>
      <c r="K555" s="11"/>
      <c r="L555" s="11"/>
      <c r="M555" s="11"/>
      <c r="N555" s="11"/>
    </row>
    <row r="556" spans="1:14" ht="15" customHeight="1" x14ac:dyDescent="0.25">
      <c r="A556" s="13">
        <f t="shared" si="12"/>
        <v>775</v>
      </c>
      <c r="B556" s="173">
        <v>175.2</v>
      </c>
      <c r="C556" s="11"/>
      <c r="D556" s="11"/>
      <c r="E556" s="11"/>
      <c r="F556" s="11"/>
      <c r="G556" s="11"/>
      <c r="H556" s="11"/>
      <c r="I556" s="11"/>
      <c r="J556" s="11"/>
      <c r="K556" s="11"/>
      <c r="L556" s="11"/>
      <c r="M556" s="11"/>
      <c r="N556" s="11"/>
    </row>
  </sheetData>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
  <sheetViews>
    <sheetView showGridLines="0" topLeftCell="A3" workbookViewId="0"/>
  </sheetViews>
  <sheetFormatPr defaultColWidth="9.140625" defaultRowHeight="14.25" customHeight="1" x14ac:dyDescent="0.25"/>
  <cols>
    <col min="1" max="1" width="5" style="23" customWidth="1"/>
    <col min="2" max="4" width="18.42578125" style="23" customWidth="1"/>
    <col min="5" max="5" width="8.42578125" style="23" customWidth="1"/>
    <col min="6" max="6" width="8.7109375" style="23" customWidth="1"/>
    <col min="7" max="7" width="8.85546875" style="23" customWidth="1"/>
    <col min="8" max="8" width="7" style="23" customWidth="1"/>
    <col min="9" max="9" width="9.7109375" style="23" customWidth="1"/>
    <col min="10" max="10" width="9.85546875" style="23" customWidth="1"/>
    <col min="11" max="11" width="9" style="23" customWidth="1"/>
    <col min="12" max="256" width="9.140625" style="23" customWidth="1"/>
  </cols>
  <sheetData>
    <row r="1" spans="1:11" ht="14.25" hidden="1" customHeight="1" x14ac:dyDescent="0.25">
      <c r="A1" s="11"/>
      <c r="B1" s="11"/>
      <c r="C1" s="11"/>
      <c r="D1" s="11"/>
      <c r="E1" s="11"/>
      <c r="F1" s="11"/>
      <c r="G1" s="10" t="s">
        <v>545</v>
      </c>
      <c r="H1" s="11"/>
      <c r="I1" s="11"/>
      <c r="J1" s="11"/>
      <c r="K1" s="11"/>
    </row>
    <row r="2" spans="1:11" ht="14.25" hidden="1" customHeight="1" x14ac:dyDescent="0.25">
      <c r="A2" s="11"/>
      <c r="B2" s="11"/>
      <c r="C2" s="11"/>
      <c r="D2" s="11"/>
      <c r="E2" s="11"/>
      <c r="F2" s="13"/>
      <c r="G2" s="11"/>
      <c r="H2" s="11"/>
      <c r="I2" s="11"/>
      <c r="J2" s="11"/>
      <c r="K2" s="11"/>
    </row>
    <row r="3" spans="1:11" ht="26.25" customHeight="1" x14ac:dyDescent="0.4">
      <c r="A3" s="14" t="s">
        <v>559</v>
      </c>
      <c r="B3" s="11"/>
      <c r="C3" s="11"/>
      <c r="D3" s="11"/>
      <c r="E3" s="11"/>
      <c r="F3" s="13"/>
      <c r="G3" s="11"/>
      <c r="H3" s="11"/>
      <c r="I3" s="11"/>
      <c r="J3" s="11"/>
      <c r="K3" s="11"/>
    </row>
    <row r="4" spans="1:11" ht="8.1" customHeight="1" x14ac:dyDescent="0.25">
      <c r="A4" s="15"/>
      <c r="B4" s="15"/>
      <c r="C4" s="15"/>
      <c r="D4" s="15"/>
      <c r="E4" s="15"/>
      <c r="F4" s="16"/>
      <c r="G4" s="15"/>
      <c r="H4" s="15"/>
      <c r="I4" s="15"/>
      <c r="J4" s="15"/>
      <c r="K4" s="15"/>
    </row>
    <row r="5" spans="1:11" ht="27.6" customHeight="1" x14ac:dyDescent="0.25">
      <c r="A5" s="17" t="s">
        <v>547</v>
      </c>
      <c r="B5" s="17" t="s">
        <v>9</v>
      </c>
      <c r="C5" s="17" t="s">
        <v>10</v>
      </c>
      <c r="D5" s="17" t="s">
        <v>11</v>
      </c>
      <c r="E5" s="17" t="s">
        <v>548</v>
      </c>
      <c r="F5" s="17" t="s">
        <v>549</v>
      </c>
      <c r="G5" s="17" t="s">
        <v>550</v>
      </c>
      <c r="H5" s="17" t="s">
        <v>551</v>
      </c>
      <c r="I5" s="17" t="s">
        <v>552</v>
      </c>
      <c r="J5" s="17" t="s">
        <v>553</v>
      </c>
      <c r="K5" s="17" t="s">
        <v>554</v>
      </c>
    </row>
    <row r="6" spans="1:11" ht="27.6" customHeight="1" x14ac:dyDescent="0.25">
      <c r="A6" s="18">
        <v>31</v>
      </c>
      <c r="B6" s="19" t="str">
        <f>IFERROR(VLOOKUP($A6,Entries!$A1:$F248,4,FALSE),"")</f>
        <v>Becky Warner</v>
      </c>
      <c r="C6" s="19" t="str">
        <f>IFERROR(VLOOKUP($A6,Entries!$A1:$F248,5,FALSE),"")</f>
        <v>Clogerboy Dreamer</v>
      </c>
      <c r="D6" s="19" t="str">
        <f>IFERROR(VLOOKUP($A6,Entries!$A1:$F248,6,FALSE),"")</f>
        <v>Wessex Gold Champagne</v>
      </c>
      <c r="E6" s="20">
        <v>38</v>
      </c>
      <c r="F6" s="20">
        <v>0</v>
      </c>
      <c r="G6" s="20">
        <f>IFERROR(VLOOKUP(A6,'XCT (80)'!A1:D100,4,FALSE),"")</f>
        <v>10.8</v>
      </c>
      <c r="H6" s="17" t="str">
        <f>IF(G6=0,SUMIF('XCT (80)'!A1:A100,$A6,'XCT (80)'!B1:B100),"")</f>
        <v/>
      </c>
      <c r="I6" s="20">
        <f>IFERROR(VLOOKUP(A6,'XC (80)'!A1:B130,2,FALSE),"")</f>
        <v>0</v>
      </c>
      <c r="J6" s="20">
        <f>IF(F6="E","E",IF(I6="E","E",IF(F6="R","R",IF(I6="R","R",SUM(E6:F6,I6)+IF(G6="",0,IF(G6&gt;0,G6,-G6))))))</f>
        <v>48.8</v>
      </c>
      <c r="K6" s="21">
        <f>IFERROR(RANK(J6,J$6:J$34,1),"")</f>
        <v>10</v>
      </c>
    </row>
    <row r="7" spans="1:11" ht="27.6" customHeight="1" x14ac:dyDescent="0.25">
      <c r="A7" s="18">
        <v>32</v>
      </c>
      <c r="B7" s="19" t="str">
        <f>IFERROR(VLOOKUP($A7,Entries!$A1:$F248,4,FALSE),"")</f>
        <v>Nicola Brown</v>
      </c>
      <c r="C7" s="19" t="str">
        <f>IFERROR(VLOOKUP($A7,Entries!$A1:$F248,5,FALSE),"")</f>
        <v>Gulliver</v>
      </c>
      <c r="D7" s="19" t="str">
        <f>IFERROR(VLOOKUP($A7,Entries!$A1:$F248,6,FALSE),"")</f>
        <v>Wessex Gold Champagne</v>
      </c>
      <c r="E7" s="20">
        <v>37</v>
      </c>
      <c r="F7" s="20">
        <v>8</v>
      </c>
      <c r="G7" s="17" t="s">
        <v>556</v>
      </c>
      <c r="H7" s="17" t="s">
        <v>556</v>
      </c>
      <c r="I7" s="17" t="s">
        <v>556</v>
      </c>
      <c r="J7" s="17" t="str">
        <f>IF(F7="E","E",IF(I7="E","E",IF(F7="R","R",IF(I7="R","R",SUM(E7:F7,I7)+IF(G7="",0,IF(G7&gt;0,G7,-G7))))))</f>
        <v>E</v>
      </c>
      <c r="K7" s="17" t="s">
        <v>556</v>
      </c>
    </row>
    <row r="8" spans="1:11" ht="27.6" customHeight="1" x14ac:dyDescent="0.25">
      <c r="A8" s="18">
        <v>33</v>
      </c>
      <c r="B8" s="19" t="str">
        <f>IFERROR(VLOOKUP($A8,Entries!$A1:$F248,4,FALSE),"")</f>
        <v>Helena Miller</v>
      </c>
      <c r="C8" s="19" t="str">
        <f>IFERROR(VLOOKUP($A8,Entries!$A1:$F248,5,FALSE),"")</f>
        <v>Fydo</v>
      </c>
      <c r="D8" s="19" t="str">
        <f>IFERROR(VLOOKUP($A8,Entries!$A1:$F248,6,FALSE),"")</f>
        <v>VWH Tigers</v>
      </c>
      <c r="E8" s="20">
        <v>29.25</v>
      </c>
      <c r="F8" s="20">
        <f>IFERROR(VLOOKUP(A8,'SJ (80)'!A1:D100,4,FALSE),"")</f>
        <v>0</v>
      </c>
      <c r="G8" s="20">
        <f>IFERROR(VLOOKUP(A8,'XCT (80)'!A1:D100,4,FALSE),"")</f>
        <v>2.4</v>
      </c>
      <c r="H8" s="17" t="str">
        <f>IF(G8=0,SUMIF('XCT (80)'!A1:A100,$A8,'XCT (80)'!B1:B100),"")</f>
        <v/>
      </c>
      <c r="I8" s="20">
        <f>IFERROR(VLOOKUP(A8,'XC (80)'!A1:B130,2,FALSE),"")</f>
        <v>0</v>
      </c>
      <c r="J8" s="20">
        <f>IF(F8="E","E",IF(I8="E","E",IF(F8="R","R",IF(I8="R","R",SUM(E8:F8,I8)+IF(G8="",0,IF(G8&gt;0,G8,-G8))))))</f>
        <v>31.65</v>
      </c>
      <c r="K8" s="21">
        <f>IFERROR(RANK(J8,J$6:J$34,1),"")</f>
        <v>3</v>
      </c>
    </row>
    <row r="9" spans="1:11" ht="27.6" customHeight="1" x14ac:dyDescent="0.25">
      <c r="A9" s="18">
        <v>34</v>
      </c>
      <c r="B9" s="19" t="str">
        <f>IFERROR(VLOOKUP($A9,Entries!$A1:$F248,4,FALSE),"")</f>
        <v>Judith Wilson</v>
      </c>
      <c r="C9" s="19" t="str">
        <f>IFERROR(VLOOKUP($A9,Entries!$A1:$F248,5,FALSE),"")</f>
        <v>Rio Sanchez</v>
      </c>
      <c r="D9" s="19" t="str">
        <f>IFERROR(VLOOKUP($A9,Entries!$A1:$F248,6,FALSE),"")</f>
        <v>VWH Tigers</v>
      </c>
      <c r="E9" s="17" t="s">
        <v>205</v>
      </c>
      <c r="F9" s="17" t="s">
        <v>205</v>
      </c>
      <c r="G9" s="17" t="s">
        <v>205</v>
      </c>
      <c r="H9" s="17" t="s">
        <v>205</v>
      </c>
      <c r="I9" s="17" t="s">
        <v>205</v>
      </c>
      <c r="J9" s="17" t="s">
        <v>205</v>
      </c>
      <c r="K9" s="17" t="s">
        <v>205</v>
      </c>
    </row>
    <row r="10" spans="1:11" ht="27.6" customHeight="1" x14ac:dyDescent="0.25">
      <c r="A10" s="18">
        <v>35</v>
      </c>
      <c r="B10" s="19" t="str">
        <f>IFERROR(VLOOKUP($A10,Entries!$A1:$F248,4,FALSE),"")</f>
        <v>Chiyo Woodward</v>
      </c>
      <c r="C10" s="19" t="str">
        <f>IFERROR(VLOOKUP($A10,Entries!$A1:$F248,5,FALSE),"")</f>
        <v>Marley Eric Rainbow</v>
      </c>
      <c r="D10" s="19" t="str">
        <f>IFERROR(VLOOKUP($A10,Entries!$A1:$F248,6,FALSE),"")</f>
        <v xml:space="preserve">Cotswold Edge </v>
      </c>
      <c r="E10" s="20">
        <v>30.5</v>
      </c>
      <c r="F10" s="20">
        <v>8</v>
      </c>
      <c r="G10" s="20">
        <f>IFERROR(VLOOKUP(A10,'XCT (80)'!A1:D100,4,FALSE),"")</f>
        <v>21.2</v>
      </c>
      <c r="H10" s="20" t="str">
        <f>IF(G10=0,SUMIF('XCT (80)'!A1:A100,$A10,'XCT (80)'!B1:B100),"")</f>
        <v/>
      </c>
      <c r="I10" s="17" t="str">
        <f>IFERROR(VLOOKUP(A10,'XC (80)'!A1:B130,2,FALSE),"")</f>
        <v>e</v>
      </c>
      <c r="J10" s="17" t="str">
        <f t="shared" ref="J10:J15" si="0">IF(F10="E","E",IF(I10="E","E",IF(F10="R","R",IF(I10="R","R",SUM(E10:F10,I10)+IF(G10="",0,IF(G10&gt;0,G10,-G10))))))</f>
        <v>E</v>
      </c>
      <c r="K10" s="17" t="s">
        <v>556</v>
      </c>
    </row>
    <row r="11" spans="1:11" ht="27.6" customHeight="1" x14ac:dyDescent="0.25">
      <c r="A11" s="18">
        <v>36</v>
      </c>
      <c r="B11" s="19" t="str">
        <f>IFERROR(VLOOKUP($A11,Entries!$A1:$F248,4,FALSE),"")</f>
        <v>Gemma Allan</v>
      </c>
      <c r="C11" s="19" t="str">
        <f>IFERROR(VLOOKUP($A11,Entries!$A1:$F248,5,FALSE),"")</f>
        <v>Coreal Boy</v>
      </c>
      <c r="D11" s="19" t="str">
        <f>IFERROR(VLOOKUP($A11,Entries!$A1:$F248,6,FALSE),"")</f>
        <v xml:space="preserve">Cotswold Edge </v>
      </c>
      <c r="E11" s="20">
        <v>27.25</v>
      </c>
      <c r="F11" s="20">
        <f>IFERROR(VLOOKUP(A11,'SJ (80)'!A1:D100,4,FALSE),"")</f>
        <v>0</v>
      </c>
      <c r="G11" s="20">
        <f>IFERROR(VLOOKUP(A11,'XCT (80)'!A1:D100,4,FALSE),"")</f>
        <v>6.8</v>
      </c>
      <c r="H11" s="17" t="str">
        <f>IF(G11=0,SUMIF('XCT (80)'!A1:A100,$A11,'XCT (80)'!B1:B100),"")</f>
        <v/>
      </c>
      <c r="I11" s="20">
        <f>IFERROR(VLOOKUP(A11,'XC (80)'!A1:B130,2,FALSE),"")</f>
        <v>20</v>
      </c>
      <c r="J11" s="20">
        <f t="shared" si="0"/>
        <v>54.05</v>
      </c>
      <c r="K11" s="21">
        <f>IFERROR(RANK(J11,J$6:J$34,1),"")</f>
        <v>12</v>
      </c>
    </row>
    <row r="12" spans="1:11" ht="27.6" customHeight="1" x14ac:dyDescent="0.25">
      <c r="A12" s="18">
        <v>37</v>
      </c>
      <c r="B12" s="19" t="str">
        <f>IFERROR(VLOOKUP($A12,Entries!$A1:$F248,4,FALSE),"")</f>
        <v>Sarah James</v>
      </c>
      <c r="C12" s="19" t="str">
        <f>IFERROR(VLOOKUP($A12,Entries!$A1:$F248,5,FALSE),"")</f>
        <v>Rhianna's Gypsy</v>
      </c>
      <c r="D12" s="19" t="str">
        <f>IFERROR(VLOOKUP($A12,Entries!$A1:$F248,6,FALSE),"")</f>
        <v>Frampton</v>
      </c>
      <c r="E12" s="20">
        <v>38.75</v>
      </c>
      <c r="F12" s="20">
        <v>0</v>
      </c>
      <c r="G12" s="20">
        <f>IFERROR(VLOOKUP(A12,'XCT (80)'!A1:D100,4,FALSE),"")</f>
        <v>6.8</v>
      </c>
      <c r="H12" s="17" t="str">
        <f>IF(G12=0,SUMIF('XCT (80)'!A1:A100,$A12,'XCT (80)'!B1:B100),"")</f>
        <v/>
      </c>
      <c r="I12" s="17" t="str">
        <f>IFERROR(VLOOKUP(A12,'XC (80)'!A1:B130,2,FALSE),"")</f>
        <v>e</v>
      </c>
      <c r="J12" s="17" t="str">
        <f t="shared" si="0"/>
        <v>E</v>
      </c>
      <c r="K12" s="17" t="s">
        <v>556</v>
      </c>
    </row>
    <row r="13" spans="1:11" ht="27.6" customHeight="1" x14ac:dyDescent="0.25">
      <c r="A13" s="18">
        <v>38</v>
      </c>
      <c r="B13" s="19" t="str">
        <f>IFERROR(VLOOKUP($A13,Entries!$A1:$F248,4,FALSE),"")</f>
        <v>Carol Soormally</v>
      </c>
      <c r="C13" s="19" t="str">
        <f>IFERROR(VLOOKUP($A13,Entries!$A1:$F248,5,FALSE),"")</f>
        <v>Ekaro</v>
      </c>
      <c r="D13" s="19" t="str">
        <f>IFERROR(VLOOKUP($A13,Entries!$A1:$F248,6,FALSE),"")</f>
        <v>Frampton</v>
      </c>
      <c r="E13" s="20">
        <v>28</v>
      </c>
      <c r="F13" s="20">
        <v>10</v>
      </c>
      <c r="G13" s="20">
        <f>IFERROR(VLOOKUP(A13,'XCT (80)'!A1:D100,4,FALSE),"")</f>
        <v>-4.4000000000000004</v>
      </c>
      <c r="H13" s="17" t="str">
        <f>IF(G13=0,SUMIF('XCT (80)'!A1:A100,$A13,'XCT (80)'!B1:B100),"")</f>
        <v/>
      </c>
      <c r="I13" s="20">
        <f>IFERROR(VLOOKUP(A13,'XC (80)'!A1:B130,2,FALSE),"")</f>
        <v>0</v>
      </c>
      <c r="J13" s="20">
        <f t="shared" si="0"/>
        <v>42.4</v>
      </c>
      <c r="K13" s="21">
        <f>IFERROR(RANK(J13,J$6:J$34,1),"")</f>
        <v>7</v>
      </c>
    </row>
    <row r="14" spans="1:11" ht="27.6" customHeight="1" x14ac:dyDescent="0.25">
      <c r="A14" s="18">
        <v>39</v>
      </c>
      <c r="B14" s="19" t="str">
        <f>IFERROR(VLOOKUP($A14,Entries!$A1:$F248,4,FALSE),"")</f>
        <v>Lorraine Antoniou</v>
      </c>
      <c r="C14" s="19" t="str">
        <f>IFERROR(VLOOKUP($A14,Entries!$A1:$F248,5,FALSE),"")</f>
        <v>First Spotty</v>
      </c>
      <c r="D14" s="19" t="str">
        <f>IFERROR(VLOOKUP($A14,Entries!$A1:$F248,6,FALSE),"")</f>
        <v>Bath</v>
      </c>
      <c r="E14" s="20">
        <v>34.75</v>
      </c>
      <c r="F14" s="20">
        <v>4</v>
      </c>
      <c r="G14" s="20">
        <f>IFERROR(VLOOKUP(A14,'XCT (80)'!A1:D100,4,FALSE),"")</f>
        <v>6.8</v>
      </c>
      <c r="H14" s="17" t="str">
        <f>IF(G14=0,SUMIF('XCT (80)'!A1:A100,$A14,'XCT (80)'!B1:B100),"")</f>
        <v/>
      </c>
      <c r="I14" s="20">
        <f>IFERROR(VLOOKUP(A14,'XC (80)'!A1:B130,2,FALSE),"")</f>
        <v>0</v>
      </c>
      <c r="J14" s="20">
        <f t="shared" si="0"/>
        <v>45.55</v>
      </c>
      <c r="K14" s="21">
        <f>IFERROR(RANK(J14,J$6:J$34,1),"")</f>
        <v>9</v>
      </c>
    </row>
    <row r="15" spans="1:11" ht="27.6" customHeight="1" x14ac:dyDescent="0.25">
      <c r="A15" s="18">
        <v>40</v>
      </c>
      <c r="B15" s="19" t="str">
        <f>IFERROR(VLOOKUP($A15,Entries!$A1:$F248,4,FALSE),"")</f>
        <v>Sue Huntley</v>
      </c>
      <c r="C15" s="19" t="str">
        <f>IFERROR(VLOOKUP($A15,Entries!$A1:$F248,5,FALSE),"")</f>
        <v xml:space="preserve">Alfie </v>
      </c>
      <c r="D15" s="19" t="str">
        <f>IFERROR(VLOOKUP($A15,Entries!$A1:$F248,6,FALSE),"")</f>
        <v>Bath</v>
      </c>
      <c r="E15" s="20">
        <v>40</v>
      </c>
      <c r="F15" s="20">
        <v>4</v>
      </c>
      <c r="G15" s="20">
        <f>IFERROR(VLOOKUP(A15,'XCT (80)'!A1:D100,4,FALSE),"")</f>
        <v>9.6</v>
      </c>
      <c r="H15" s="17" t="str">
        <f>IF(G15=0,SUMIF('XCT (80)'!A1:A100,$A15,'XCT (80)'!B1:B100),"")</f>
        <v/>
      </c>
      <c r="I15" s="20">
        <f>IFERROR(VLOOKUP(A15,'XC (80)'!A1:B130,2,FALSE),"")</f>
        <v>0</v>
      </c>
      <c r="J15" s="20">
        <f t="shared" si="0"/>
        <v>53.6</v>
      </c>
      <c r="K15" s="21">
        <f>IFERROR(RANK(J15,J$6:J$34,1),"")</f>
        <v>11</v>
      </c>
    </row>
    <row r="16" spans="1:11" ht="27.6" customHeight="1" x14ac:dyDescent="0.25">
      <c r="A16" s="18">
        <v>41</v>
      </c>
      <c r="B16" s="19" t="str">
        <f>IFERROR(VLOOKUP($A16,Entries!$A1:$F248,4,FALSE),"")</f>
        <v>Mary Carty</v>
      </c>
      <c r="C16" s="19" t="str">
        <f>IFERROR(VLOOKUP($A16,Entries!$A1:$F248,5,FALSE),"")</f>
        <v>Harley Kinsky</v>
      </c>
      <c r="D16" s="19" t="str">
        <f>IFERROR(VLOOKUP($A16,Entries!$A1:$F248,6,FALSE),"")</f>
        <v>Marlborough</v>
      </c>
      <c r="E16" s="20">
        <v>39.25</v>
      </c>
      <c r="F16" s="20">
        <v>0</v>
      </c>
      <c r="G16" s="17" t="s">
        <v>556</v>
      </c>
      <c r="H16" s="17" t="s">
        <v>556</v>
      </c>
      <c r="I16" s="17" t="s">
        <v>556</v>
      </c>
      <c r="J16" s="17" t="s">
        <v>556</v>
      </c>
      <c r="K16" s="17" t="s">
        <v>556</v>
      </c>
    </row>
    <row r="17" spans="1:11" ht="27.6" customHeight="1" x14ac:dyDescent="0.25">
      <c r="A17" s="18">
        <v>42</v>
      </c>
      <c r="B17" s="19" t="str">
        <f>IFERROR(VLOOKUP($A17,Entries!$A1:$F248,4,FALSE),"")</f>
        <v>Sandi Holmes</v>
      </c>
      <c r="C17" s="19" t="str">
        <f>IFERROR(VLOOKUP($A17,Entries!$A1:$F248,5,FALSE),"")</f>
        <v>Caspian</v>
      </c>
      <c r="D17" s="19" t="str">
        <f>IFERROR(VLOOKUP($A17,Entries!$A1:$F248,6,FALSE),"")</f>
        <v>Marlborough</v>
      </c>
      <c r="E17" s="20">
        <v>28.5</v>
      </c>
      <c r="F17" s="20">
        <v>0</v>
      </c>
      <c r="G17" s="20">
        <f>IFERROR(VLOOKUP(A17,'XCT (80)'!A1:D100,4,FALSE),"")</f>
        <v>24.4</v>
      </c>
      <c r="H17" s="20" t="str">
        <f>IF(G17=0,SUMIF('XCT (80)'!A1:A100,$A17,'XCT (80)'!B1:B100),"")</f>
        <v/>
      </c>
      <c r="I17" s="20">
        <f>IFERROR(VLOOKUP(A17,'XC (80)'!A1:B130,2,FALSE),"")</f>
        <v>60</v>
      </c>
      <c r="J17" s="20">
        <f>IF(F17="E","E",IF(I17="E","E",IF(F17="R","R",IF(I17="R","R",SUM(E17:F17,I17)+IF(G17="",0,IF(G17&gt;0,G17,-G17))))))</f>
        <v>112.9</v>
      </c>
      <c r="K17" s="21">
        <f>IFERROR(RANK(J17,J$6:J$34,1),"")</f>
        <v>14</v>
      </c>
    </row>
    <row r="18" spans="1:11" ht="27.6" customHeight="1" x14ac:dyDescent="0.25">
      <c r="A18" s="18">
        <v>43</v>
      </c>
      <c r="B18" s="19" t="str">
        <f>IFERROR(VLOOKUP($A18,Entries!$A1:$F248,4,FALSE),"")</f>
        <v>Angela Wright</v>
      </c>
      <c r="C18" s="19" t="str">
        <f>IFERROR(VLOOKUP($A18,Entries!$A1:$F248,5,FALSE),"")</f>
        <v>Anica</v>
      </c>
      <c r="D18" s="19" t="str">
        <f>IFERROR(VLOOKUP($A18,Entries!$A1:$F248,6,FALSE),"")</f>
        <v>Swindon</v>
      </c>
      <c r="E18" s="20">
        <v>31.25</v>
      </c>
      <c r="F18" s="20">
        <f>IFERROR(VLOOKUP(A18,'SJ (80)'!A1:D100,4,FALSE),"")</f>
        <v>0</v>
      </c>
      <c r="G18" s="20">
        <f>IFERROR(VLOOKUP(A18,'XCT (80)'!A1:D100,4,FALSE),"")</f>
        <v>0</v>
      </c>
      <c r="H18" s="20">
        <f>IF(G18=0,SUMIF('XCT (80)'!A1:A100,$A18,'XCT (80)'!B1:B100),"")</f>
        <v>4.17</v>
      </c>
      <c r="I18" s="20">
        <f>IFERROR(VLOOKUP(A18,'XC (80)'!A1:B130,2,FALSE),"")</f>
        <v>0</v>
      </c>
      <c r="J18" s="20">
        <f>IF(F18="E","E",IF(I18="E","E",IF(F18="R","R",IF(I18="R","R",SUM(E18:F18,I18)+IF(G18="",0,IF(G18&gt;0,G18,-G18))))))</f>
        <v>31.25</v>
      </c>
      <c r="K18" s="21">
        <f>IFERROR(RANK(J18,J$6:J$34,1),"")</f>
        <v>2</v>
      </c>
    </row>
    <row r="19" spans="1:11" ht="27.6" customHeight="1" x14ac:dyDescent="0.25">
      <c r="A19" s="18">
        <v>44</v>
      </c>
      <c r="B19" s="19" t="str">
        <f>IFERROR(VLOOKUP($A19,Entries!$A1:$F248,4,FALSE),"")</f>
        <v>Tina Starling</v>
      </c>
      <c r="C19" s="19" t="str">
        <f>IFERROR(VLOOKUP($A19,Entries!$A1:$F248,5,FALSE),"")</f>
        <v>Master Blaster</v>
      </c>
      <c r="D19" s="19" t="str">
        <f>IFERROR(VLOOKUP($A19,Entries!$A1:$F248,6,FALSE),"")</f>
        <v>Swindon</v>
      </c>
      <c r="E19" s="20">
        <v>39.25</v>
      </c>
      <c r="F19" s="20">
        <f>IFERROR(VLOOKUP(A19,'SJ (80)'!A1:D100,4,FALSE),"")</f>
        <v>8</v>
      </c>
      <c r="G19" s="17" t="s">
        <v>556</v>
      </c>
      <c r="H19" s="17" t="s">
        <v>556</v>
      </c>
      <c r="I19" s="17" t="s">
        <v>556</v>
      </c>
      <c r="J19" s="17" t="s">
        <v>556</v>
      </c>
      <c r="K19" s="17" t="s">
        <v>556</v>
      </c>
    </row>
    <row r="20" spans="1:11" ht="27.6" customHeight="1" x14ac:dyDescent="0.25">
      <c r="A20" s="18">
        <v>45</v>
      </c>
      <c r="B20" s="19" t="str">
        <f>IFERROR(VLOOKUP($A20,Entries!$A1:$F248,4,FALSE),"")</f>
        <v>Renee Tuck</v>
      </c>
      <c r="C20" s="19" t="str">
        <f>IFERROR(VLOOKUP($A20,Entries!$A1:$F248,5,FALSE),"")</f>
        <v>Inishool Boy</v>
      </c>
      <c r="D20" s="19" t="str">
        <f>IFERROR(VLOOKUP($A20,Entries!$A1:$F248,6,FALSE),"")</f>
        <v>Kingsleaze</v>
      </c>
      <c r="E20" s="20">
        <v>37.25</v>
      </c>
      <c r="F20" s="17" t="str">
        <f>IFERROR(VLOOKUP(A20,'SJ (80)'!A1:D100,4,FALSE),"")</f>
        <v>E</v>
      </c>
      <c r="G20" s="17" t="s">
        <v>556</v>
      </c>
      <c r="H20" s="17" t="s">
        <v>556</v>
      </c>
      <c r="I20" s="17" t="s">
        <v>556</v>
      </c>
      <c r="J20" s="17" t="str">
        <f>IF(F20="E","E",IF(I20="E","E",IF(F20="R","R",IF(I20="R","R",SUM(E20:F20,I20)+IF(G20="",0,IF(G20&gt;0,G20,-G20))))))</f>
        <v>E</v>
      </c>
      <c r="K20" s="17" t="s">
        <v>556</v>
      </c>
    </row>
    <row r="21" spans="1:11" ht="27.6" customHeight="1" x14ac:dyDescent="0.25">
      <c r="A21" s="18">
        <v>46</v>
      </c>
      <c r="B21" s="19" t="str">
        <f>IFERROR(VLOOKUP($A21,Entries!$A1:$F248,4,FALSE),"")</f>
        <v>Dale Webb</v>
      </c>
      <c r="C21" s="19" t="str">
        <f>IFERROR(VLOOKUP($A21,Entries!$A1:$F248,5,FALSE),"")</f>
        <v>Lyndell Birthday Boy</v>
      </c>
      <c r="D21" s="19" t="str">
        <f>IFERROR(VLOOKUP($A21,Entries!$A1:$F248,6,FALSE),"")</f>
        <v>Kingsleaze</v>
      </c>
      <c r="E21" s="20">
        <v>41</v>
      </c>
      <c r="F21" s="20">
        <f>IFERROR(VLOOKUP(A21,'SJ (80)'!A1:D100,4,FALSE),"")</f>
        <v>4</v>
      </c>
      <c r="G21" s="20">
        <f>IFERROR(VLOOKUP(A21,'XCT (80)'!A1:D100,4,FALSE),"")</f>
        <v>39.6</v>
      </c>
      <c r="H21" s="17" t="str">
        <f>IF(G21=0,SUMIF('XCT (80)'!A1:A100,$A21,'XCT (80)'!B1:B100),"")</f>
        <v/>
      </c>
      <c r="I21" s="20">
        <f>IFERROR(VLOOKUP(A21,'XC (80)'!A1:B130,2,FALSE),"")</f>
        <v>20</v>
      </c>
      <c r="J21" s="20">
        <f>IF(F21="E","E",IF(I21="E","E",IF(F21="R","R",IF(I21="R","R",SUM(E21:F21,I21)+IF(G21="",0,IF(G21&gt;0,G21,-G21))))))</f>
        <v>104.6</v>
      </c>
      <c r="K21" s="21">
        <f>IFERROR(RANK(J21,J$6:J$34,1),"")</f>
        <v>13</v>
      </c>
    </row>
    <row r="22" spans="1:11" ht="27.6" customHeight="1" x14ac:dyDescent="0.25">
      <c r="A22" s="18">
        <v>47</v>
      </c>
      <c r="B22" s="19" t="str">
        <f>IFERROR(VLOOKUP($A22,Entries!$A1:$F248,4,FALSE),"")</f>
        <v>Sarah Gray</v>
      </c>
      <c r="C22" s="19" t="str">
        <f>IFERROR(VLOOKUP($A22,Entries!$A1:$F248,5,FALSE),"")</f>
        <v>Brakefield Firefox</v>
      </c>
      <c r="D22" s="19" t="str">
        <f>IFERROR(VLOOKUP($A22,Entries!$A1:$F248,6,FALSE),"")</f>
        <v>Wessex Gold Claret</v>
      </c>
      <c r="E22" s="17" t="s">
        <v>555</v>
      </c>
      <c r="F22" s="17" t="s">
        <v>555</v>
      </c>
      <c r="G22" s="17" t="s">
        <v>555</v>
      </c>
      <c r="H22" s="17" t="s">
        <v>555</v>
      </c>
      <c r="I22" s="17" t="s">
        <v>555</v>
      </c>
      <c r="J22" s="17" t="s">
        <v>555</v>
      </c>
      <c r="K22" s="17" t="s">
        <v>555</v>
      </c>
    </row>
    <row r="23" spans="1:11" ht="27.6" customHeight="1" x14ac:dyDescent="0.25">
      <c r="A23" s="18">
        <v>48</v>
      </c>
      <c r="B23" s="19" t="str">
        <f>IFERROR(VLOOKUP($A23,Entries!$A1:$F248,4,FALSE),"")</f>
        <v>Debbie Pinder</v>
      </c>
      <c r="C23" s="19" t="str">
        <f>IFERROR(VLOOKUP($A23,Entries!$A1:$F248,5,FALSE),"")</f>
        <v>Peps</v>
      </c>
      <c r="D23" s="19" t="str">
        <f>IFERROR(VLOOKUP($A23,Entries!$A1:$F248,6,FALSE),"")</f>
        <v>Wessex Gold Claret</v>
      </c>
      <c r="E23" s="20">
        <v>36.25</v>
      </c>
      <c r="F23" s="20">
        <f>IFERROR(VLOOKUP(A23,'SJ (80)'!A1:D100,4,FALSE),"")</f>
        <v>8</v>
      </c>
      <c r="G23" s="17" t="s">
        <v>556</v>
      </c>
      <c r="H23" s="17" t="s">
        <v>556</v>
      </c>
      <c r="I23" s="17" t="s">
        <v>556</v>
      </c>
      <c r="J23" s="17" t="s">
        <v>556</v>
      </c>
      <c r="K23" s="17" t="s">
        <v>556</v>
      </c>
    </row>
    <row r="24" spans="1:11" ht="27.6" customHeight="1" x14ac:dyDescent="0.25">
      <c r="A24" s="18">
        <v>49</v>
      </c>
      <c r="B24" s="19" t="str">
        <f>IFERROR(VLOOKUP($A24,Entries!$A1:$F248,4,FALSE),"")</f>
        <v>Hannah Quirk</v>
      </c>
      <c r="C24" s="19" t="str">
        <f>IFERROR(VLOOKUP($A24,Entries!$A1:$F248,5,FALSE),"")</f>
        <v>Bloxham Winter Rose</v>
      </c>
      <c r="D24" s="19" t="str">
        <f>IFERROR(VLOOKUP($A24,Entries!$A1:$F248,6,FALSE),"")</f>
        <v>Severn Vale</v>
      </c>
      <c r="E24" s="20">
        <v>30.25</v>
      </c>
      <c r="F24" s="20">
        <f>IFERROR(VLOOKUP(A24,'SJ (80)'!A1:D100,4,FALSE),"")</f>
        <v>8</v>
      </c>
      <c r="G24" s="17" t="s">
        <v>556</v>
      </c>
      <c r="H24" s="17" t="s">
        <v>556</v>
      </c>
      <c r="I24" s="17" t="s">
        <v>556</v>
      </c>
      <c r="J24" s="17" t="s">
        <v>556</v>
      </c>
      <c r="K24" s="17" t="s">
        <v>556</v>
      </c>
    </row>
    <row r="25" spans="1:11" ht="27.6" customHeight="1" x14ac:dyDescent="0.25">
      <c r="A25" s="18">
        <v>50</v>
      </c>
      <c r="B25" s="19" t="str">
        <f>IFERROR(VLOOKUP($A25,Entries!$A1:$F248,4,FALSE),"")</f>
        <v>Gemma Hobbs</v>
      </c>
      <c r="C25" s="19" t="str">
        <f>IFERROR(VLOOKUP($A25,Entries!$A1:$F248,5,FALSE),"")</f>
        <v>Apache Girl</v>
      </c>
      <c r="D25" s="19" t="str">
        <f>IFERROR(VLOOKUP($A25,Entries!$A1:$F248,6,FALSE),"")</f>
        <v>Severn Vale</v>
      </c>
      <c r="E25" s="20">
        <v>38.75</v>
      </c>
      <c r="F25" s="20">
        <f>IFERROR(VLOOKUP(A25,'SJ (80)'!A1:D100,4,FALSE),"")</f>
        <v>4</v>
      </c>
      <c r="G25" s="17" t="s">
        <v>556</v>
      </c>
      <c r="H25" s="17" t="s">
        <v>556</v>
      </c>
      <c r="I25" s="17" t="s">
        <v>556</v>
      </c>
      <c r="J25" s="17" t="s">
        <v>556</v>
      </c>
      <c r="K25" s="17" t="s">
        <v>556</v>
      </c>
    </row>
    <row r="26" spans="1:11" ht="27.6" customHeight="1" x14ac:dyDescent="0.25">
      <c r="A26" s="18">
        <v>51</v>
      </c>
      <c r="B26" s="19" t="str">
        <f>IFERROR(VLOOKUP($A26,Entries!$A1:$F248,4,FALSE),"")</f>
        <v>Charlotte Alford</v>
      </c>
      <c r="C26" s="19" t="str">
        <f>IFERROR(VLOOKUP($A26,Entries!$A1:$F248,5,FALSE),"")</f>
        <v>Josie</v>
      </c>
      <c r="D26" s="19" t="str">
        <f>IFERROR(VLOOKUP($A26,Entries!$A1:$F248,6,FALSE),"")</f>
        <v>Veteran Horse</v>
      </c>
      <c r="E26" s="20">
        <v>32.5</v>
      </c>
      <c r="F26" s="20">
        <f>IFERROR(VLOOKUP(A26,'SJ (80)'!A1:D100,4,FALSE),"")</f>
        <v>0</v>
      </c>
      <c r="G26" s="20">
        <f>IFERROR(VLOOKUP(A26,'XCT (80)'!A1:D100,4,FALSE),"")</f>
        <v>4.8</v>
      </c>
      <c r="H26" s="17" t="str">
        <f>IF(G26=0,SUMIF('XCT (80)'!A1:A100,$A26,'XCT (80)'!B1:B100),"")</f>
        <v/>
      </c>
      <c r="I26" s="20">
        <v>0</v>
      </c>
      <c r="J26" s="20">
        <f>IF(F26="E","E",IF(I26="E","E",IF(F26="R","R",IF(I26="R","R",SUM(E26:F26,I26)+IF(G26="",0,IF(G26&gt;0,G26,-G26))))))</f>
        <v>37.299999999999997</v>
      </c>
      <c r="K26" s="21">
        <f>IFERROR(RANK(J26,J$6:J$34,1),"")</f>
        <v>6</v>
      </c>
    </row>
    <row r="27" spans="1:11" ht="27.6" customHeight="1" x14ac:dyDescent="0.25">
      <c r="A27" s="18">
        <v>52</v>
      </c>
      <c r="B27" s="19" t="str">
        <f>IFERROR(VLOOKUP($A27,Entries!$A1:$F248,4,FALSE),"")</f>
        <v>Annabel Hurlow</v>
      </c>
      <c r="C27" s="19" t="str">
        <f>IFERROR(VLOOKUP($A27,Entries!$A1:$F248,5,FALSE),"")</f>
        <v>Elliots Star</v>
      </c>
      <c r="D27" s="19" t="str">
        <f>IFERROR(VLOOKUP($A27,Entries!$A1:$F248,6,FALSE),"")</f>
        <v>Veteran Horse</v>
      </c>
      <c r="E27" s="17" t="s">
        <v>205</v>
      </c>
      <c r="F27" s="17" t="s">
        <v>205</v>
      </c>
      <c r="G27" s="17" t="s">
        <v>205</v>
      </c>
      <c r="H27" s="17" t="s">
        <v>205</v>
      </c>
      <c r="I27" s="17" t="s">
        <v>205</v>
      </c>
      <c r="J27" s="17" t="s">
        <v>205</v>
      </c>
      <c r="K27" s="17" t="s">
        <v>205</v>
      </c>
    </row>
    <row r="28" spans="1:11" ht="27.6" customHeight="1" x14ac:dyDescent="0.25">
      <c r="A28" s="18">
        <v>53</v>
      </c>
      <c r="B28" s="19" t="str">
        <f>IFERROR(VLOOKUP($A28,Entries!$A1:$F248,4,FALSE),"")</f>
        <v>Lara Gleed</v>
      </c>
      <c r="C28" s="19" t="str">
        <f>IFERROR(VLOOKUP($A28,Entries!$A1:$F248,5,FALSE),"")</f>
        <v>Chilli</v>
      </c>
      <c r="D28" s="19" t="str">
        <f>IFERROR(VLOOKUP($A28,Entries!$A1:$F248,6,FALSE),"")</f>
        <v>VWH</v>
      </c>
      <c r="E28" s="20">
        <v>37.75</v>
      </c>
      <c r="F28" s="20">
        <f>IFERROR(VLOOKUP(A28,'SJ (80)'!A1:D100,4,FALSE),"")</f>
        <v>6</v>
      </c>
      <c r="G28" s="17" t="s">
        <v>556</v>
      </c>
      <c r="H28" s="17" t="s">
        <v>556</v>
      </c>
      <c r="I28" s="17" t="s">
        <v>556</v>
      </c>
      <c r="J28" s="17" t="s">
        <v>556</v>
      </c>
      <c r="K28" s="17" t="s">
        <v>556</v>
      </c>
    </row>
    <row r="29" spans="1:11" ht="27.6" customHeight="1" x14ac:dyDescent="0.25">
      <c r="A29" s="18">
        <v>54</v>
      </c>
      <c r="B29" s="19" t="str">
        <f>IFERROR(VLOOKUP($A29,Entries!$A1:$F248,4,FALSE),"")</f>
        <v>Jo Calder</v>
      </c>
      <c r="C29" s="19" t="str">
        <f>IFERROR(VLOOKUP($A29,Entries!$A1:$F248,5,FALSE),"")</f>
        <v>Ridgeway Lady</v>
      </c>
      <c r="D29" s="19" t="str">
        <f>IFERROR(VLOOKUP($A29,Entries!$A1:$F248,6,FALSE),"")</f>
        <v>Kennet Vale</v>
      </c>
      <c r="E29" s="20">
        <v>35.75</v>
      </c>
      <c r="F29" s="20">
        <f>IFERROR(VLOOKUP(A29,'SJ (80)'!A1:D100,4,FALSE),"")</f>
        <v>4</v>
      </c>
      <c r="G29" s="20">
        <f>IFERROR(VLOOKUP(A29,'XCT (80)'!A1:D100,4,FALSE),"")</f>
        <v>5.6</v>
      </c>
      <c r="H29" s="20" t="str">
        <f>IF(G29=0,SUMIF('XCT (80)'!A1:A100,$A29,'XCT (80)'!B1:B100),"")</f>
        <v/>
      </c>
      <c r="I29" s="20">
        <v>0</v>
      </c>
      <c r="J29" s="20">
        <f>IF(F29="E","E",IF(I29="E","E",IF(F29="R","R",IF(I29="R","R",SUM(E29:F29,I29)+IF(G29="",0,IF(G29&gt;0,G29,-G29))))))</f>
        <v>45.35</v>
      </c>
      <c r="K29" s="21">
        <f>IFERROR(RANK(J29,J$6:J$34,1),"")</f>
        <v>8</v>
      </c>
    </row>
    <row r="30" spans="1:11" ht="27.6" customHeight="1" x14ac:dyDescent="0.25">
      <c r="A30" s="18">
        <v>55</v>
      </c>
      <c r="B30" s="19" t="str">
        <f>IFERROR(VLOOKUP($A30,Entries!$A1:$F248,4,FALSE),"")</f>
        <v>Sarah raymond</v>
      </c>
      <c r="C30" s="19" t="str">
        <f>IFERROR(VLOOKUP($A30,Entries!$A1:$F248,5,FALSE),"")</f>
        <v>Rio</v>
      </c>
      <c r="D30" s="19" t="str">
        <f>IFERROR(VLOOKUP($A30,Entries!$A1:$F248,6,FALSE),"")</f>
        <v>Berkeley</v>
      </c>
      <c r="E30" s="20">
        <v>30.25</v>
      </c>
      <c r="F30" s="20">
        <f>IFERROR(VLOOKUP(A30,'SJ (80)'!A1:D100,4,FALSE),"")</f>
        <v>0</v>
      </c>
      <c r="G30" s="20">
        <f>IFERROR(VLOOKUP(A30,'XCT (80)'!A1:D100,4,FALSE),"")</f>
        <v>2.8</v>
      </c>
      <c r="H30" s="17" t="str">
        <f>IF(G30=0,SUMIF('XCT (80)'!A1:A100,$A30,'XCT (80)'!B1:B100),"")</f>
        <v/>
      </c>
      <c r="I30" s="20">
        <v>0</v>
      </c>
      <c r="J30" s="20">
        <f>IF(F30="E","E",IF(I30="E","E",IF(F30="R","R",IF(I30="R","R",SUM(E30:F30,I30)+IF(G30="",0,IF(G30&gt;0,G30,-G30))))))</f>
        <v>33.049999999999997</v>
      </c>
      <c r="K30" s="21">
        <f>IFERROR(RANK(J30,J$6:J$34,1),"")</f>
        <v>4</v>
      </c>
    </row>
    <row r="31" spans="1:11" ht="27.6" customHeight="1" x14ac:dyDescent="0.25">
      <c r="A31" s="18">
        <v>56</v>
      </c>
      <c r="B31" s="24">
        <f>IFERROR(VLOOKUP($A31,Entries!$A1:$F248,4,FALSE),"")</f>
        <v>0</v>
      </c>
      <c r="C31" s="19" t="str">
        <f>IFERROR(VLOOKUP($A31,Entries!$A1:$F248,5,FALSE),"")</f>
        <v>WD</v>
      </c>
      <c r="D31" s="24">
        <f>IFERROR(VLOOKUP($A31,Entries!$A1:$F248,6,FALSE),"")</f>
        <v>0</v>
      </c>
      <c r="E31" s="17" t="s">
        <v>205</v>
      </c>
      <c r="F31" s="17" t="s">
        <v>205</v>
      </c>
      <c r="G31" s="17" t="s">
        <v>205</v>
      </c>
      <c r="H31" s="17" t="s">
        <v>205</v>
      </c>
      <c r="I31" s="17" t="s">
        <v>205</v>
      </c>
      <c r="J31" s="17" t="s">
        <v>205</v>
      </c>
      <c r="K31" s="17" t="s">
        <v>205</v>
      </c>
    </row>
    <row r="32" spans="1:11" ht="27.6" customHeight="1" x14ac:dyDescent="0.25">
      <c r="A32" s="18">
        <v>57</v>
      </c>
      <c r="B32" s="24">
        <f>IFERROR(VLOOKUP($A32,Entries!$A1:$F248,4,FALSE),"")</f>
        <v>0</v>
      </c>
      <c r="C32" s="19" t="str">
        <f>IFERROR(VLOOKUP($A32,Entries!$A1:$F248,5,FALSE),"")</f>
        <v>WD</v>
      </c>
      <c r="D32" s="24">
        <f>IFERROR(VLOOKUP($A32,Entries!$A1:$F248,6,FALSE),"")</f>
        <v>0</v>
      </c>
      <c r="E32" s="17" t="s">
        <v>205</v>
      </c>
      <c r="F32" s="17" t="s">
        <v>555</v>
      </c>
      <c r="G32" s="17" t="s">
        <v>205</v>
      </c>
      <c r="H32" s="17" t="s">
        <v>205</v>
      </c>
      <c r="I32" s="17" t="s">
        <v>205</v>
      </c>
      <c r="J32" s="17" t="s">
        <v>205</v>
      </c>
      <c r="K32" s="17" t="s">
        <v>205</v>
      </c>
    </row>
    <row r="33" spans="1:11" ht="27.6" customHeight="1" x14ac:dyDescent="0.25">
      <c r="A33" s="18">
        <v>58</v>
      </c>
      <c r="B33" s="19" t="str">
        <f>IFERROR(VLOOKUP($A33,Entries!$A1:$F248,4,FALSE),"")</f>
        <v>Nia Glover</v>
      </c>
      <c r="C33" s="19" t="str">
        <f>IFERROR(VLOOKUP($A33,Entries!$A1:$F248,5,FALSE),"")</f>
        <v>Cheeko V</v>
      </c>
      <c r="D33" s="19" t="str">
        <f>IFERROR(VLOOKUP($A33,Entries!$A1:$F248,6,FALSE),"")</f>
        <v>VWH Lions</v>
      </c>
      <c r="E33" s="20">
        <v>32.25</v>
      </c>
      <c r="F33" s="20">
        <v>4</v>
      </c>
      <c r="G33" s="20">
        <f>IFERROR(VLOOKUP(A33,'XCT (80)'!A1:D100,4,FALSE),"")</f>
        <v>0</v>
      </c>
      <c r="H33" s="20">
        <f>IF(G33=0,SUMIF('XCT (80)'!A1:A100,$A33,'XCT (80)'!B1:B100),"")</f>
        <v>4.16</v>
      </c>
      <c r="I33" s="20">
        <v>0</v>
      </c>
      <c r="J33" s="20">
        <f>IF(F33="E","E",IF(I33="E","E",IF(F33="R","R",IF(I33="R","R",SUM(E33:F33,I33)+IF(G33="",0,IF(G33&gt;0,G33,-G33))))))</f>
        <v>36.25</v>
      </c>
      <c r="K33" s="21">
        <f>IFERROR(RANK(J33,J$6:J$34,1),"")</f>
        <v>5</v>
      </c>
    </row>
    <row r="34" spans="1:11" ht="27.6" customHeight="1" x14ac:dyDescent="0.25">
      <c r="A34" s="18">
        <v>59</v>
      </c>
      <c r="B34" s="19" t="str">
        <f>IFERROR(VLOOKUP($A34,Entries!$A1:$F248,4,FALSE),"")</f>
        <v>Biffy McNally</v>
      </c>
      <c r="C34" s="19" t="str">
        <f>IFERROR(VLOOKUP($A34,Entries!$A1:$F248,5,FALSE),"")</f>
        <v>Harry</v>
      </c>
      <c r="D34" s="19" t="str">
        <f>IFERROR(VLOOKUP($A34,Entries!$A1:$F248,6,FALSE),"")</f>
        <v>VWH Lions</v>
      </c>
      <c r="E34" s="20">
        <v>28.25</v>
      </c>
      <c r="F34" s="20">
        <v>0</v>
      </c>
      <c r="G34" s="20">
        <f>IFERROR(VLOOKUP(A34,'XCT (80)'!A1:D100,4,FALSE),"")</f>
        <v>0</v>
      </c>
      <c r="H34" s="20">
        <f>IF(G34=0,SUMIF('XCT (80)'!A1:A100,$A34,'XCT (80)'!B1:B100),"")</f>
        <v>4.1100000000000003</v>
      </c>
      <c r="I34" s="20">
        <v>0</v>
      </c>
      <c r="J34" s="20">
        <f>IF(F34="E","E",IF(I34="E","E",IF(F34="R","R",IF(I34="R","R",SUM(E34:F34,I34)+IF(G34="",0,IF(G34&gt;0,G34,-G34))))))</f>
        <v>28.25</v>
      </c>
      <c r="K34" s="21">
        <f>IFERROR(RANK(J34,J$6:J$34,1),"")</f>
        <v>1</v>
      </c>
    </row>
    <row r="35" spans="1:11" ht="14.25" customHeight="1" x14ac:dyDescent="0.25">
      <c r="A35" s="22"/>
      <c r="B35" s="22"/>
      <c r="C35" s="22"/>
      <c r="D35" s="22"/>
      <c r="E35" s="22"/>
      <c r="F35" s="25"/>
      <c r="G35" s="26" t="str">
        <f>IFERROR(VLOOKUP(A35,'XCT (80)'!A1:D100,4,FALSE),"")</f>
        <v/>
      </c>
      <c r="H35" s="27"/>
      <c r="I35" s="25"/>
      <c r="J35" s="28">
        <f>IF(F35="E","E",IF(I35="E","E",IF(F35="R","R",IF(I35="R","R",SUM(E35:F35,I35)+IF(G35="",0,IF(G35&gt;0,G35,-G35))))))</f>
        <v>0</v>
      </c>
      <c r="K35" s="27"/>
    </row>
  </sheetData>
  <pageMargins left="0.70866099999999999" right="0.70866099999999999" top="0.748031" bottom="0.748031" header="0.31496099999999999" footer="0.31496099999999999"/>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
  <sheetViews>
    <sheetView showGridLines="0" topLeftCell="A3" workbookViewId="0"/>
  </sheetViews>
  <sheetFormatPr defaultColWidth="9.140625" defaultRowHeight="14.25" customHeight="1" x14ac:dyDescent="0.25"/>
  <cols>
    <col min="1" max="1" width="5" style="29" customWidth="1"/>
    <col min="2" max="4" width="18.42578125" style="29" customWidth="1"/>
    <col min="5" max="5" width="8.140625" style="29" customWidth="1"/>
    <col min="6" max="6" width="7" style="29" customWidth="1"/>
    <col min="7" max="7" width="8.85546875" style="29" customWidth="1"/>
    <col min="8" max="8" width="7" style="29" customWidth="1"/>
    <col min="9" max="9" width="10.140625" style="29" customWidth="1"/>
    <col min="10" max="10" width="10.28515625" style="29" customWidth="1"/>
    <col min="11" max="11" width="7" style="29" customWidth="1"/>
    <col min="12" max="256" width="9.140625" style="29" customWidth="1"/>
  </cols>
  <sheetData>
    <row r="1" spans="1:12" ht="14.25" hidden="1" customHeight="1" x14ac:dyDescent="0.25">
      <c r="A1" s="11"/>
      <c r="B1" s="11"/>
      <c r="C1" s="11"/>
      <c r="D1" s="11"/>
      <c r="E1" s="11"/>
      <c r="F1" s="11"/>
      <c r="G1" s="10" t="s">
        <v>545</v>
      </c>
      <c r="H1" s="11"/>
      <c r="I1" s="11"/>
      <c r="J1" s="11"/>
      <c r="K1" s="11"/>
      <c r="L1" s="11"/>
    </row>
    <row r="2" spans="1:12" ht="14.25" hidden="1" customHeight="1" x14ac:dyDescent="0.25">
      <c r="A2" s="11"/>
      <c r="B2" s="11"/>
      <c r="C2" s="11"/>
      <c r="D2" s="11"/>
      <c r="E2" s="11"/>
      <c r="F2" s="13"/>
      <c r="G2" s="11"/>
      <c r="H2" s="11"/>
      <c r="I2" s="11"/>
      <c r="J2" s="11"/>
      <c r="K2" s="11"/>
      <c r="L2" s="11"/>
    </row>
    <row r="3" spans="1:12" ht="26.25" customHeight="1" x14ac:dyDescent="0.4">
      <c r="A3" s="14" t="s">
        <v>562</v>
      </c>
      <c r="B3" s="11"/>
      <c r="C3" s="11"/>
      <c r="D3" s="11"/>
      <c r="E3" s="11"/>
      <c r="F3" s="13"/>
      <c r="G3" s="11"/>
      <c r="H3" s="11"/>
      <c r="I3" s="11"/>
      <c r="J3" s="11"/>
      <c r="K3" s="11"/>
      <c r="L3" s="11"/>
    </row>
    <row r="4" spans="1:12" ht="8.1" customHeight="1" x14ac:dyDescent="0.25">
      <c r="A4" s="15"/>
      <c r="B4" s="15"/>
      <c r="C4" s="15"/>
      <c r="D4" s="15"/>
      <c r="E4" s="15"/>
      <c r="F4" s="16"/>
      <c r="G4" s="15"/>
      <c r="H4" s="15"/>
      <c r="I4" s="15"/>
      <c r="J4" s="15"/>
      <c r="K4" s="15"/>
      <c r="L4" s="11"/>
    </row>
    <row r="5" spans="1:12" ht="27.6" customHeight="1" x14ac:dyDescent="0.25">
      <c r="A5" s="17" t="s">
        <v>547</v>
      </c>
      <c r="B5" s="17" t="s">
        <v>9</v>
      </c>
      <c r="C5" s="17" t="s">
        <v>10</v>
      </c>
      <c r="D5" s="17" t="s">
        <v>11</v>
      </c>
      <c r="E5" s="17" t="s">
        <v>548</v>
      </c>
      <c r="F5" s="17" t="s">
        <v>549</v>
      </c>
      <c r="G5" s="17" t="s">
        <v>550</v>
      </c>
      <c r="H5" s="17" t="s">
        <v>551</v>
      </c>
      <c r="I5" s="17" t="s">
        <v>552</v>
      </c>
      <c r="J5" s="17" t="s">
        <v>553</v>
      </c>
      <c r="K5" s="17" t="s">
        <v>554</v>
      </c>
      <c r="L5" s="30"/>
    </row>
    <row r="6" spans="1:12" ht="27.6" customHeight="1" x14ac:dyDescent="0.25">
      <c r="A6" s="18">
        <v>91</v>
      </c>
      <c r="B6" s="19" t="str">
        <f>IFERROR(VLOOKUP($A6,Entries!$A1:$F248,4,FALSE),"")</f>
        <v>Kieran Kent</v>
      </c>
      <c r="C6" s="19" t="str">
        <f>IFERROR(VLOOKUP($A6,Entries!$A1:$F248,5,FALSE),"")</f>
        <v>Helens Lad</v>
      </c>
      <c r="D6" s="19" t="str">
        <f>IFERROR(VLOOKUP($A6,Entries!$A1:$F248,6,FALSE),"")</f>
        <v>Wessex Gold</v>
      </c>
      <c r="E6" s="20">
        <v>35.5</v>
      </c>
      <c r="F6" s="20">
        <f>IFERROR(VLOOKUP(A6,'SJ (80)'!A1:D100,4,FALSE),"")</f>
        <v>0</v>
      </c>
      <c r="G6" s="20">
        <f>IFERROR(VLOOKUP(A6,'XCT (80)'!A1:D100,4,FALSE),"")</f>
        <v>-0.4</v>
      </c>
      <c r="H6" s="20" t="str">
        <f>IF(G6=0,SUMIF('XCT (80)'!A1:A100,$A6,'XCT (80)'!B1:B100),"")</f>
        <v/>
      </c>
      <c r="I6" s="20">
        <v>0</v>
      </c>
      <c r="J6" s="20">
        <f>IF(F6="E","E",IF(I6="E","E",IF(F6="R","R",IF(I6="R","R",SUM(E6:F6,I6)+IF(G6="",0,IF(G6&gt;0,G6,-G6))))))</f>
        <v>35.9</v>
      </c>
      <c r="K6" s="21">
        <f>IFERROR(RANK(J6,J$6:J$10,1),"")</f>
        <v>3</v>
      </c>
      <c r="L6" s="31"/>
    </row>
    <row r="7" spans="1:12" ht="27.6" customHeight="1" x14ac:dyDescent="0.25">
      <c r="A7" s="18">
        <v>92</v>
      </c>
      <c r="B7" s="19" t="str">
        <f>IFERROR(VLOOKUP($A7,Entries!$A1:$F248,4,FALSE),"")</f>
        <v>Morgan Kent</v>
      </c>
      <c r="C7" s="19" t="str">
        <f>IFERROR(VLOOKUP($A7,Entries!$A1:$F248,5,FALSE),"")</f>
        <v>Rivervalley Roxanne</v>
      </c>
      <c r="D7" s="19" t="str">
        <f>IFERROR(VLOOKUP($A7,Entries!$A1:$F248,6,FALSE),"")</f>
        <v>Wessex Gold</v>
      </c>
      <c r="E7" s="20">
        <v>30</v>
      </c>
      <c r="F7" s="20">
        <f>IFERROR(VLOOKUP(A7,'SJ (80)'!A1:D100,4,FALSE),"")</f>
        <v>0</v>
      </c>
      <c r="G7" s="20">
        <f>IFERROR(VLOOKUP(A7,'XCT (80)'!A1:D100,4,FALSE),"")</f>
        <v>0</v>
      </c>
      <c r="H7" s="20">
        <f>IF(G7=0,SUMIF('XCT (80)'!A1:A100,$A7,'XCT (80)'!B1:B100),"")</f>
        <v>4.25</v>
      </c>
      <c r="I7" s="20">
        <v>0</v>
      </c>
      <c r="J7" s="20">
        <f>IF(F7="E","E",IF(I7="E","E",IF(F7="R","R",IF(I7="R","R",SUM(E7:F7,I7)+IF(G7="",0,IF(G7&gt;0,G7,-G7))))))</f>
        <v>30</v>
      </c>
      <c r="K7" s="21">
        <f>IFERROR(RANK(J7,J$6:J$10,1),"")</f>
        <v>2</v>
      </c>
      <c r="L7" s="32"/>
    </row>
    <row r="8" spans="1:12" ht="27.6" customHeight="1" x14ac:dyDescent="0.25">
      <c r="A8" s="18">
        <v>93</v>
      </c>
      <c r="B8" s="19" t="str">
        <f>IFERROR(VLOOKUP($A8,Entries!$A1:$F248,4,FALSE),"")</f>
        <v>Sophie Barnes</v>
      </c>
      <c r="C8" s="19" t="str">
        <f>IFERROR(VLOOKUP($A8,Entries!$A1:$F248,5,FALSE),"")</f>
        <v>Every Last Penny</v>
      </c>
      <c r="D8" s="19" t="str">
        <f>IFERROR(VLOOKUP($A8,Entries!$A1:$F248,6,FALSE),"")</f>
        <v>Wessex Gold</v>
      </c>
      <c r="E8" s="20">
        <v>30.75</v>
      </c>
      <c r="F8" s="20">
        <f>IFERROR(VLOOKUP(A8,'SJ (80)'!A1:D100,4,FALSE),"")</f>
        <v>4</v>
      </c>
      <c r="G8" s="20">
        <v>8.8000000000000007</v>
      </c>
      <c r="H8" s="17" t="str">
        <f>IF(G8=0,SUMIF('XCT (80)'!A1:A100,$A8,'XCT (80)'!B1:B100),"")</f>
        <v/>
      </c>
      <c r="I8" s="20">
        <v>0</v>
      </c>
      <c r="J8" s="20">
        <f>IF(F8="E","E",IF(I8="E","E",IF(F8="R","R",IF(I8="R","R",SUM(E8:F8,I8)+IF(G8="",0,IF(G8&gt;0,G8,-G8))))))</f>
        <v>43.55</v>
      </c>
      <c r="K8" s="21">
        <f>IFERROR(RANK(J8,J$6:J$10,1),"")</f>
        <v>4</v>
      </c>
      <c r="L8" s="32"/>
    </row>
    <row r="9" spans="1:12" ht="27.6" customHeight="1" x14ac:dyDescent="0.25">
      <c r="A9" s="18">
        <v>94</v>
      </c>
      <c r="B9" s="19" t="str">
        <f>IFERROR(VLOOKUP($A9,Entries!$A1:$F248,4,FALSE),"")</f>
        <v>Rebecca Cockerton</v>
      </c>
      <c r="C9" s="19" t="str">
        <f>IFERROR(VLOOKUP($A9,Entries!$A1:$F248,5,FALSE),"")</f>
        <v>Armandas Choice</v>
      </c>
      <c r="D9" s="19" t="str">
        <f>IFERROR(VLOOKUP($A9,Entries!$A1:$F248,6,FALSE),"")</f>
        <v>Wessex Gold</v>
      </c>
      <c r="E9" s="20">
        <v>27</v>
      </c>
      <c r="F9" s="20">
        <f>IFERROR(VLOOKUP(A9,'SJ (80)'!A1:D100,4,FALSE),"")</f>
        <v>0</v>
      </c>
      <c r="G9" s="20">
        <f>IFERROR(VLOOKUP(A9,'XCT (80)'!A1:D100,4,FALSE),"")</f>
        <v>0.4</v>
      </c>
      <c r="H9" s="20" t="str">
        <f>IF(G9=0,SUMIF('XCT (80)'!A1:A100,$A9,'XCT (80)'!B1:B100),"")</f>
        <v/>
      </c>
      <c r="I9" s="20">
        <v>0</v>
      </c>
      <c r="J9" s="20">
        <f>IF(F9="E","E",IF(I9="E","E",IF(F9="R","R",IF(I9="R","R",SUM(E9:F9,I9)+IF(G9="",0,IF(G9&gt;0,G9,-G9))))))</f>
        <v>27.4</v>
      </c>
      <c r="K9" s="21">
        <f>IFERROR(RANK(J9,J$6:J$10,1),"")</f>
        <v>1</v>
      </c>
      <c r="L9" s="32"/>
    </row>
    <row r="10" spans="1:12" ht="27.6" customHeight="1" x14ac:dyDescent="0.25">
      <c r="A10" s="18">
        <v>95</v>
      </c>
      <c r="B10" s="19" t="str">
        <f>IFERROR(VLOOKUP($A10,Entries!$A1:$F248,4,FALSE),"")</f>
        <v>Amelia French</v>
      </c>
      <c r="C10" s="19" t="str">
        <f>IFERROR(VLOOKUP($A10,Entries!$A1:$F248,5,FALSE),"")</f>
        <v>Brianna Firefly</v>
      </c>
      <c r="D10" s="19" t="str">
        <f>IFERROR(VLOOKUP($A10,Entries!$A1:$F248,6,FALSE),"")</f>
        <v>Veteran Horse</v>
      </c>
      <c r="E10" s="20">
        <v>29.5</v>
      </c>
      <c r="F10" s="20">
        <f>IFERROR(VLOOKUP(A10,'SJ (80)'!A1:D100,4,FALSE),"")</f>
        <v>0</v>
      </c>
      <c r="G10" s="20">
        <f>IFERROR(VLOOKUP(A10,'XCT (80)'!A1:D100,4,FALSE),"")</f>
        <v>14</v>
      </c>
      <c r="H10" s="17" t="str">
        <f>IF(G10=0,SUMIF('XCT (80)'!A1:A100,$A10,'XCT (80)'!B1:B100),"")</f>
        <v/>
      </c>
      <c r="I10" s="20">
        <v>20</v>
      </c>
      <c r="J10" s="20">
        <f>IF(F10="E","E",IF(I10="E","E",IF(F10="R","R",IF(I10="R","R",SUM(E10:F10,I10)+IF(G10="",0,IF(G10&gt;0,G10,-G10))))))</f>
        <v>63.5</v>
      </c>
      <c r="K10" s="21">
        <f>IFERROR(RANK(J10,J$6:J$10,1),"")</f>
        <v>5</v>
      </c>
      <c r="L10" s="32"/>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4"/>
  <sheetViews>
    <sheetView showGridLines="0" tabSelected="1" topLeftCell="A15" zoomScale="62" zoomScaleNormal="70" workbookViewId="0">
      <selection activeCell="F24" sqref="F24"/>
    </sheetView>
  </sheetViews>
  <sheetFormatPr defaultColWidth="9.140625" defaultRowHeight="14.25" customHeight="1" x14ac:dyDescent="0.25"/>
  <cols>
    <col min="1" max="1" width="5" style="33" customWidth="1"/>
    <col min="2" max="3" width="18.42578125" style="33" customWidth="1"/>
    <col min="4" max="4" width="9.140625" style="33" hidden="1" customWidth="1"/>
    <col min="5" max="5" width="8.85546875" style="33" customWidth="1"/>
    <col min="6" max="6" width="9.85546875" style="33" customWidth="1"/>
    <col min="7" max="7" width="8.85546875" style="33" customWidth="1"/>
    <col min="8" max="8" width="7" style="33" customWidth="1"/>
    <col min="9" max="9" width="9.28515625" style="33" customWidth="1"/>
    <col min="10" max="10" width="9" style="33" customWidth="1"/>
    <col min="11" max="11" width="10.140625" style="33" customWidth="1"/>
    <col min="12" max="256" width="9.140625" style="33" customWidth="1"/>
  </cols>
  <sheetData>
    <row r="1" spans="1:11" ht="14.25" hidden="1" customHeight="1" x14ac:dyDescent="0.25">
      <c r="A1" s="11"/>
      <c r="B1" s="11"/>
      <c r="C1" s="11"/>
      <c r="D1" s="11"/>
      <c r="E1" s="11"/>
      <c r="F1" s="11"/>
      <c r="G1" s="10" t="s">
        <v>545</v>
      </c>
      <c r="H1" s="11"/>
      <c r="I1" s="11"/>
      <c r="J1" s="11"/>
      <c r="K1" s="11"/>
    </row>
    <row r="2" spans="1:11" ht="14.25" hidden="1" customHeight="1" x14ac:dyDescent="0.25">
      <c r="A2" s="11"/>
      <c r="B2" s="11"/>
      <c r="C2" s="11"/>
      <c r="D2" s="11"/>
      <c r="E2" s="11"/>
      <c r="F2" s="13"/>
      <c r="G2" s="11"/>
      <c r="H2" s="11"/>
      <c r="I2" s="11"/>
      <c r="J2" s="11"/>
      <c r="K2" s="11"/>
    </row>
    <row r="3" spans="1:11" ht="26.25" customHeight="1" x14ac:dyDescent="0.4">
      <c r="A3" s="14" t="s">
        <v>564</v>
      </c>
      <c r="B3" s="11"/>
      <c r="C3" s="11"/>
      <c r="D3" s="11"/>
      <c r="E3" s="11"/>
      <c r="F3" s="13"/>
      <c r="G3" s="11"/>
      <c r="H3" s="11"/>
      <c r="I3" s="11"/>
      <c r="J3" s="11"/>
      <c r="K3" s="11"/>
    </row>
    <row r="4" spans="1:11" ht="8.1" customHeight="1" x14ac:dyDescent="0.25">
      <c r="A4" s="15"/>
      <c r="B4" s="15"/>
      <c r="C4" s="15"/>
      <c r="D4" s="15"/>
      <c r="E4" s="15"/>
      <c r="F4" s="16"/>
      <c r="G4" s="15"/>
      <c r="H4" s="15"/>
      <c r="I4" s="15"/>
      <c r="J4" s="15"/>
      <c r="K4" s="15"/>
    </row>
    <row r="5" spans="1:11" ht="27.6" customHeight="1" x14ac:dyDescent="0.25">
      <c r="A5" s="17" t="s">
        <v>547</v>
      </c>
      <c r="B5" s="17" t="s">
        <v>9</v>
      </c>
      <c r="C5" s="17" t="s">
        <v>10</v>
      </c>
      <c r="D5" s="17" t="s">
        <v>11</v>
      </c>
      <c r="E5" s="17" t="s">
        <v>548</v>
      </c>
      <c r="F5" s="17" t="s">
        <v>549</v>
      </c>
      <c r="G5" s="17" t="s">
        <v>550</v>
      </c>
      <c r="H5" s="17" t="s">
        <v>551</v>
      </c>
      <c r="I5" s="17" t="s">
        <v>552</v>
      </c>
      <c r="J5" s="17" t="s">
        <v>553</v>
      </c>
      <c r="K5" s="17" t="s">
        <v>554</v>
      </c>
    </row>
    <row r="6" spans="1:11" ht="27.6" customHeight="1" x14ac:dyDescent="0.25">
      <c r="A6" s="18">
        <v>61</v>
      </c>
      <c r="B6" s="19" t="str">
        <f>IFERROR(VLOOKUP($A6,Entries!$A1:$F248,4,FALSE),"")</f>
        <v>Michelle Williamson</v>
      </c>
      <c r="C6" s="19" t="str">
        <f>IFERROR(VLOOKUP($A6,Entries!$A1:$F248,5,FALSE),"")</f>
        <v>Tuna</v>
      </c>
      <c r="D6" s="24">
        <f>IFERROR(VLOOKUP($A6,Entries!$A1:$F248,6,FALSE),"")</f>
        <v>0</v>
      </c>
      <c r="E6" s="20">
        <v>36.5</v>
      </c>
      <c r="F6" s="20">
        <v>4</v>
      </c>
      <c r="G6" s="20">
        <f>IFERROR(VLOOKUP(A6,'XCT (80)'!A1:D100,4,FALSE),"")</f>
        <v>6.4</v>
      </c>
      <c r="H6" s="17" t="str">
        <f>IF(G6=0,SUMIF('XCT (80)'!A1:A100,$A6,'XCT (80)'!B1:B100),"")</f>
        <v/>
      </c>
      <c r="I6" s="17" t="str">
        <f>IFERROR(VLOOKUP(A6,'XC (80)'!A1:B130,2,FALSE),"")</f>
        <v/>
      </c>
      <c r="J6" s="20">
        <f t="shared" ref="J6:J20" si="0">IF(F6="E","E",IF(I6="E","E",IF(F6="R","R",IF(I6="R","R",SUM(E6:F6,I6)+IF(G6="",0,IF(G6&gt;0,G6,-G6))))))</f>
        <v>46.9</v>
      </c>
      <c r="K6" s="21">
        <f t="shared" ref="K6:K16" si="1">IFERROR(RANK(J6,J$6:J$34,1),"")</f>
        <v>15</v>
      </c>
    </row>
    <row r="7" spans="1:11" ht="27.6" customHeight="1" x14ac:dyDescent="0.25">
      <c r="A7" s="18">
        <v>62</v>
      </c>
      <c r="B7" s="19" t="str">
        <f>IFERROR(VLOOKUP($A7,Entries!$A1:$F248,4,FALSE),"")</f>
        <v>Jess Parson</v>
      </c>
      <c r="C7" s="19" t="str">
        <f>IFERROR(VLOOKUP($A7,Entries!$A1:$F248,5,FALSE),"")</f>
        <v>UCS Shiefield</v>
      </c>
      <c r="D7" s="24">
        <f>IFERROR(VLOOKUP($A7,Entries!$A1:$F248,6,FALSE),"")</f>
        <v>0</v>
      </c>
      <c r="E7" s="20">
        <v>35</v>
      </c>
      <c r="F7" s="20">
        <v>4</v>
      </c>
      <c r="G7" s="20">
        <v>16.399999999999999</v>
      </c>
      <c r="H7" s="20"/>
      <c r="I7" s="20">
        <f>IFERROR(VLOOKUP(A7,'XC (80)'!A1:B130,2,FALSE),"")</f>
        <v>0</v>
      </c>
      <c r="J7" s="20">
        <f t="shared" si="0"/>
        <v>55.4</v>
      </c>
      <c r="K7" s="21">
        <f t="shared" si="1"/>
        <v>19</v>
      </c>
    </row>
    <row r="8" spans="1:11" ht="27.6" customHeight="1" x14ac:dyDescent="0.25">
      <c r="A8" s="18">
        <v>63</v>
      </c>
      <c r="B8" s="19" t="str">
        <f>IFERROR(VLOOKUP($A8,Entries!$A1:$F248,4,FALSE),"")</f>
        <v>Holly Horton</v>
      </c>
      <c r="C8" s="19" t="str">
        <f>IFERROR(VLOOKUP($A8,Entries!$A1:$F248,5,FALSE),"")</f>
        <v>Rega</v>
      </c>
      <c r="D8" s="24">
        <f>IFERROR(VLOOKUP($A8,Entries!$A1:$F248,6,FALSE),"")</f>
        <v>0</v>
      </c>
      <c r="E8" s="20">
        <v>32.5</v>
      </c>
      <c r="F8" s="20">
        <f>IFERROR(VLOOKUP(A8,'SJ (80)'!A1:D100,4,FALSE),"")</f>
        <v>4</v>
      </c>
      <c r="G8" s="20">
        <f>IFERROR(VLOOKUP(A8,'XCT (80)'!A1:D100,4,FALSE),"")</f>
        <v>3.6</v>
      </c>
      <c r="H8" s="20" t="str">
        <f>IF(G8=0,SUMIF('XCT (80)'!A1:A100,$A8,'XCT (80)'!B1:B100),"")</f>
        <v/>
      </c>
      <c r="I8" s="20">
        <f>IFERROR(VLOOKUP(A8,'XC (80)'!A1:B130,2,FALSE),"")</f>
        <v>0</v>
      </c>
      <c r="J8" s="20">
        <f t="shared" si="0"/>
        <v>40.1</v>
      </c>
      <c r="K8" s="21">
        <f t="shared" si="1"/>
        <v>9</v>
      </c>
    </row>
    <row r="9" spans="1:11" ht="27.6" customHeight="1" x14ac:dyDescent="0.25">
      <c r="A9" s="18">
        <v>64</v>
      </c>
      <c r="B9" s="19" t="str">
        <f>IFERROR(VLOOKUP($A9,Entries!$A1:$F248,4,FALSE),"")</f>
        <v>Danielle Frost</v>
      </c>
      <c r="C9" s="19" t="str">
        <f>IFERROR(VLOOKUP($A9,Entries!$A1:$F248,5,FALSE),"")</f>
        <v>Kenmore Darco</v>
      </c>
      <c r="D9" s="24">
        <f>IFERROR(VLOOKUP($A9,Entries!$A1:$F248,6,FALSE),"")</f>
        <v>0</v>
      </c>
      <c r="E9" s="20">
        <v>28.25</v>
      </c>
      <c r="F9" s="20">
        <v>0</v>
      </c>
      <c r="G9" s="20">
        <f>IFERROR(VLOOKUP(A9,'XCT (80)'!A1:D100,4,FALSE),"")</f>
        <v>4</v>
      </c>
      <c r="H9" s="17" t="str">
        <f>IF(G9=0,SUMIF('XCT (80)'!A1:A100,$A9,'XCT (80)'!B1:B100),"")</f>
        <v/>
      </c>
      <c r="I9" s="20">
        <f>IFERROR(VLOOKUP(A9,'XC (80)'!A1:B130,2,FALSE),"")</f>
        <v>0</v>
      </c>
      <c r="J9" s="20">
        <f t="shared" si="0"/>
        <v>32.25</v>
      </c>
      <c r="K9" s="21">
        <f t="shared" si="1"/>
        <v>1</v>
      </c>
    </row>
    <row r="10" spans="1:11" ht="27.6" customHeight="1" x14ac:dyDescent="0.25">
      <c r="A10" s="18">
        <v>65</v>
      </c>
      <c r="B10" s="19" t="str">
        <f>IFERROR(VLOOKUP($A10,Entries!$A1:$F248,4,FALSE),"")</f>
        <v>Lynette Buckland</v>
      </c>
      <c r="C10" s="19" t="str">
        <f>IFERROR(VLOOKUP($A10,Entries!$A1:$F248,5,FALSE),"")</f>
        <v>Millie</v>
      </c>
      <c r="D10" s="24">
        <f>IFERROR(VLOOKUP($A10,Entries!$A1:$F248,6,FALSE),"")</f>
        <v>0</v>
      </c>
      <c r="E10" s="20">
        <v>32.75</v>
      </c>
      <c r="F10" s="20">
        <v>12</v>
      </c>
      <c r="G10" s="20">
        <f>IFERROR(VLOOKUP(A10,'XCT (80)'!A1:D100,4,FALSE),"")</f>
        <v>10.8</v>
      </c>
      <c r="H10" s="17" t="str">
        <f>IF(G10=0,SUMIF('XCT (80)'!A1:A100,$A10,'XCT (80)'!B1:B100),"")</f>
        <v/>
      </c>
      <c r="I10" s="20">
        <f>IFERROR(VLOOKUP(A10,'XC (80)'!A1:B130,2,FALSE),"")</f>
        <v>0</v>
      </c>
      <c r="J10" s="20">
        <f t="shared" si="0"/>
        <v>55.55</v>
      </c>
      <c r="K10" s="21">
        <f t="shared" si="1"/>
        <v>20</v>
      </c>
    </row>
    <row r="11" spans="1:11" ht="27.6" customHeight="1" x14ac:dyDescent="0.25">
      <c r="A11" s="18">
        <v>66</v>
      </c>
      <c r="B11" s="19" t="str">
        <f>IFERROR(VLOOKUP($A11,Entries!$A1:$F248,4,FALSE),"")</f>
        <v>Jasmine Lomax</v>
      </c>
      <c r="C11" s="19" t="str">
        <f>IFERROR(VLOOKUP($A11,Entries!$A1:$F248,5,FALSE),"")</f>
        <v>Tullibards Love is the Drug</v>
      </c>
      <c r="D11" s="24">
        <f>IFERROR(VLOOKUP($A11,Entries!$A1:$F248,6,FALSE),"")</f>
        <v>0</v>
      </c>
      <c r="E11" s="20">
        <v>33</v>
      </c>
      <c r="F11" s="20">
        <v>0</v>
      </c>
      <c r="G11" s="20">
        <f>IFERROR(VLOOKUP(A11,'XCT (80)'!A1:D100,4,FALSE),"")</f>
        <v>3.2</v>
      </c>
      <c r="H11" s="17" t="str">
        <f>IF(G11=0,SUMIF('XCT (80)'!A1:A100,$A11,'XCT (80)'!B1:B100),"")</f>
        <v/>
      </c>
      <c r="I11" s="20">
        <f>IFERROR(VLOOKUP(A11,'XC (80)'!A1:B130,2,FALSE),"")</f>
        <v>55</v>
      </c>
      <c r="J11" s="20">
        <f t="shared" si="0"/>
        <v>91.2</v>
      </c>
      <c r="K11" s="21">
        <f t="shared" si="1"/>
        <v>24</v>
      </c>
    </row>
    <row r="12" spans="1:11" ht="27.6" customHeight="1" x14ac:dyDescent="0.25">
      <c r="A12" s="18">
        <v>68</v>
      </c>
      <c r="B12" s="19" t="str">
        <f>IFERROR(VLOOKUP($A12,Entries!$A1:$F248,4,FALSE),"")</f>
        <v>Millie Smith</v>
      </c>
      <c r="C12" s="19" t="str">
        <f>IFERROR(VLOOKUP($A12,Entries!$A1:$F248,5,FALSE),"")</f>
        <v>Bright Blue Moon</v>
      </c>
      <c r="D12" s="24">
        <f>IFERROR(VLOOKUP($A12,Entries!$A1:$F248,6,FALSE),"")</f>
        <v>0</v>
      </c>
      <c r="E12" s="20">
        <v>36.5</v>
      </c>
      <c r="F12" s="20">
        <v>0</v>
      </c>
      <c r="G12" s="20">
        <f>IFERROR(VLOOKUP(A12,'XCT (80)'!A1:D100,4,FALSE),"")</f>
        <v>0</v>
      </c>
      <c r="H12" s="20">
        <f>IF(G12=0,SUMIF('XCT (80)'!A1:A100,$A12,'XCT (80)'!B1:B100),"")</f>
        <v>4.26</v>
      </c>
      <c r="I12" s="20">
        <f>IFERROR(VLOOKUP(A12,'XC (80)'!A1:B130,2,FALSE),"")</f>
        <v>0</v>
      </c>
      <c r="J12" s="20">
        <f t="shared" si="0"/>
        <v>36.5</v>
      </c>
      <c r="K12" s="21">
        <f t="shared" si="1"/>
        <v>7</v>
      </c>
    </row>
    <row r="13" spans="1:11" ht="27.6" customHeight="1" x14ac:dyDescent="0.25">
      <c r="A13" s="18">
        <v>69</v>
      </c>
      <c r="B13" s="19" t="str">
        <f>IFERROR(VLOOKUP($A13,Entries!$A1:$F248,4,FALSE),"")</f>
        <v>Kate Chaplin</v>
      </c>
      <c r="C13" s="19" t="str">
        <f>IFERROR(VLOOKUP($A13,Entries!$A1:$F248,5,FALSE),"")</f>
        <v>Cruise Lord</v>
      </c>
      <c r="D13" s="24">
        <f>IFERROR(VLOOKUP($A13,Entries!$A1:$F248,6,FALSE),"")</f>
        <v>0</v>
      </c>
      <c r="E13" s="20">
        <v>39</v>
      </c>
      <c r="F13" s="20">
        <v>0</v>
      </c>
      <c r="G13" s="20">
        <f>IFERROR(VLOOKUP(A13,'XCT (80)'!A1:D100,4,FALSE),"")</f>
        <v>7.6</v>
      </c>
      <c r="H13" s="17" t="str">
        <f>IF(G13=0,SUMIF('XCT (80)'!A1:A100,$A13,'XCT (80)'!B1:B100),"")</f>
        <v/>
      </c>
      <c r="I13" s="20">
        <f>IFERROR(VLOOKUP(A13,'XC (80)'!A1:B130,2,FALSE),"")</f>
        <v>20</v>
      </c>
      <c r="J13" s="20">
        <f t="shared" si="0"/>
        <v>66.599999999999994</v>
      </c>
      <c r="K13" s="21">
        <f t="shared" si="1"/>
        <v>23</v>
      </c>
    </row>
    <row r="14" spans="1:11" ht="27.6" customHeight="1" x14ac:dyDescent="0.25">
      <c r="A14" s="18">
        <v>70</v>
      </c>
      <c r="B14" s="19" t="str">
        <f>IFERROR(VLOOKUP($A14,Entries!$A1:$F248,4,FALSE),"")</f>
        <v>Michelle Williamson</v>
      </c>
      <c r="C14" s="19" t="str">
        <f>IFERROR(VLOOKUP($A14,Entries!$A1:$F248,5,FALSE),"")</f>
        <v>Apple</v>
      </c>
      <c r="D14" s="24">
        <f>IFERROR(VLOOKUP($A14,Entries!$A1:$F248,6,FALSE),"")</f>
        <v>0</v>
      </c>
      <c r="E14" s="20">
        <v>35</v>
      </c>
      <c r="F14" s="20">
        <f>IFERROR(VLOOKUP(A14,'SJ (80)'!A1:D100,4,FALSE),"")</f>
        <v>0</v>
      </c>
      <c r="G14" s="20">
        <f>IFERROR(VLOOKUP(A14,'XCT (80)'!A1:D100,4,FALSE),"")</f>
        <v>5.6</v>
      </c>
      <c r="H14" s="20" t="str">
        <f>IF(G14=0,SUMIF('XCT (80)'!A1:A100,$A14,'XCT (80)'!B1:B100),"")</f>
        <v/>
      </c>
      <c r="I14" s="20">
        <v>20</v>
      </c>
      <c r="J14" s="20">
        <f t="shared" si="0"/>
        <v>60.6</v>
      </c>
      <c r="K14" s="21">
        <f t="shared" si="1"/>
        <v>21</v>
      </c>
    </row>
    <row r="15" spans="1:11" ht="27.6" customHeight="1" x14ac:dyDescent="0.25">
      <c r="A15" s="18">
        <v>71</v>
      </c>
      <c r="B15" s="19" t="str">
        <f>IFERROR(VLOOKUP($A15,Entries!$A1:$F248,4,FALSE),"")</f>
        <v>Holly Horton</v>
      </c>
      <c r="C15" s="19" t="str">
        <f>IFERROR(VLOOKUP($A15,Entries!$A1:$F248,5,FALSE),"")</f>
        <v>Coda</v>
      </c>
      <c r="D15" s="24">
        <f>IFERROR(VLOOKUP($A15,Entries!$A1:$F248,6,FALSE),"")</f>
        <v>0</v>
      </c>
      <c r="E15" s="20">
        <v>37.25</v>
      </c>
      <c r="F15" s="20">
        <v>4</v>
      </c>
      <c r="G15" s="20">
        <f>IFERROR(VLOOKUP(A15,'XCT (80)'!A1:D100,4,FALSE),"")</f>
        <v>3.2</v>
      </c>
      <c r="H15" s="17" t="str">
        <f>IF(G15=0,SUMIF('XCT (80)'!A1:A100,$A15,'XCT (80)'!B1:B100),"")</f>
        <v/>
      </c>
      <c r="I15" s="20">
        <f>IFERROR(VLOOKUP(A15,'XC (80)'!A1:B130,2,FALSE),"")</f>
        <v>0</v>
      </c>
      <c r="J15" s="20">
        <f t="shared" si="0"/>
        <v>44.45</v>
      </c>
      <c r="K15" s="21">
        <f t="shared" si="1"/>
        <v>12</v>
      </c>
    </row>
    <row r="16" spans="1:11" ht="27.6" customHeight="1" x14ac:dyDescent="0.25">
      <c r="A16" s="18">
        <v>72</v>
      </c>
      <c r="B16" s="19" t="str">
        <f>IFERROR(VLOOKUP($A16,Entries!$A1:$F248,4,FALSE),"")</f>
        <v>George Lippiatt</v>
      </c>
      <c r="C16" s="19" t="str">
        <f>IFERROR(VLOOKUP($A16,Entries!$A1:$F248,5,FALSE),"")</f>
        <v>Sky Blue</v>
      </c>
      <c r="D16" s="24">
        <f>IFERROR(VLOOKUP($A16,Entries!$A1:$F248,6,FALSE),"")</f>
        <v>0</v>
      </c>
      <c r="E16" s="20">
        <v>31.5</v>
      </c>
      <c r="F16" s="20">
        <v>8</v>
      </c>
      <c r="G16" s="20">
        <f>IFERROR(VLOOKUP(A16,'XCT (80)'!A1:D100,4,FALSE),"")</f>
        <v>8</v>
      </c>
      <c r="H16" s="17" t="str">
        <f>IF(G16=0,SUMIF('XCT (80)'!A1:A100,$A16,'XCT (80)'!B1:B100),"")</f>
        <v/>
      </c>
      <c r="I16" s="20">
        <f>IFERROR(VLOOKUP(A16,'XC (80)'!A1:B130,2,FALSE),"")</f>
        <v>0</v>
      </c>
      <c r="J16" s="20">
        <f t="shared" si="0"/>
        <v>47.5</v>
      </c>
      <c r="K16" s="21">
        <f t="shared" si="1"/>
        <v>16</v>
      </c>
    </row>
    <row r="17" spans="1:11" ht="27.6" customHeight="1" x14ac:dyDescent="0.25">
      <c r="A17" s="18">
        <v>73</v>
      </c>
      <c r="B17" s="19" t="str">
        <f>IFERROR(VLOOKUP($A17,Entries!$A1:$F248,4,FALSE),"")</f>
        <v>Grace Humphries</v>
      </c>
      <c r="C17" s="19" t="str">
        <f>IFERROR(VLOOKUP($A17,Entries!$A1:$F248,5,FALSE),"")</f>
        <v>Isabella</v>
      </c>
      <c r="D17" s="24">
        <f>IFERROR(VLOOKUP($A17,Entries!$A1:$F248,6,FALSE),"")</f>
        <v>0</v>
      </c>
      <c r="E17" s="20">
        <v>35</v>
      </c>
      <c r="F17" s="17" t="str">
        <f>IFERROR(VLOOKUP(A17,'SJ (80)'!A1:D100,4,FALSE),"")</f>
        <v>E</v>
      </c>
      <c r="G17" s="17" t="s">
        <v>556</v>
      </c>
      <c r="H17" s="17" t="s">
        <v>556</v>
      </c>
      <c r="I17" s="17" t="s">
        <v>556</v>
      </c>
      <c r="J17" s="17" t="str">
        <f t="shared" si="0"/>
        <v>E</v>
      </c>
      <c r="K17" s="17" t="s">
        <v>556</v>
      </c>
    </row>
    <row r="18" spans="1:11" ht="27.6" customHeight="1" x14ac:dyDescent="0.25">
      <c r="A18" s="18">
        <v>74</v>
      </c>
      <c r="B18" s="19" t="str">
        <f>IFERROR(VLOOKUP($A18,Entries!$A1:$F248,4,FALSE),"")</f>
        <v>Abigail Yeates</v>
      </c>
      <c r="C18" s="19" t="str">
        <f>IFERROR(VLOOKUP($A18,Entries!$A1:$F248,5,FALSE),"")</f>
        <v>Rita (H/C)</v>
      </c>
      <c r="D18" s="24">
        <f>IFERROR(VLOOKUP($A18,Entries!$A1:$F248,6,FALSE),"")</f>
        <v>0</v>
      </c>
      <c r="E18" s="20">
        <v>31.25</v>
      </c>
      <c r="F18" s="20"/>
      <c r="G18" s="20">
        <f>IFERROR(VLOOKUP(A18,'XCT (80)'!A1:D100,4,FALSE),"")</f>
        <v>3.6</v>
      </c>
      <c r="H18" s="20" t="str">
        <f>IF(G18=0,SUMIF('XCT (80)'!A1:A100,$A18,'XCT (80)'!B1:B100),"")</f>
        <v/>
      </c>
      <c r="I18" s="20">
        <f>IFERROR(VLOOKUP(A18,'XC (80)'!A1:B130,2,FALSE),"")</f>
        <v>0</v>
      </c>
      <c r="J18" s="20">
        <f t="shared" si="0"/>
        <v>34.85</v>
      </c>
      <c r="K18" s="21"/>
    </row>
    <row r="19" spans="1:11" ht="27.6" customHeight="1" x14ac:dyDescent="0.25">
      <c r="A19" s="18">
        <v>75</v>
      </c>
      <c r="B19" s="19" t="str">
        <f>IFERROR(VLOOKUP($A19,Entries!$A1:$F248,4,FALSE),"")</f>
        <v>Maddy Bullock</v>
      </c>
      <c r="C19" s="19" t="str">
        <f>IFERROR(VLOOKUP($A19,Entries!$A1:$F248,5,FALSE),"")</f>
        <v>Cove George</v>
      </c>
      <c r="D19" s="24">
        <f>IFERROR(VLOOKUP($A19,Entries!$A1:$F248,6,FALSE),"")</f>
        <v>0</v>
      </c>
      <c r="E19" s="20">
        <v>36.75</v>
      </c>
      <c r="F19" s="20">
        <f>IFERROR(VLOOKUP(A19,'SJ (80)'!A1:D100,4,FALSE),"")</f>
        <v>0</v>
      </c>
      <c r="G19" s="20">
        <f>IFERROR(VLOOKUP(A19,'XCT (80)'!A1:D100,4,FALSE),"")</f>
        <v>0</v>
      </c>
      <c r="H19" s="20">
        <f>IF(G19=0,SUMIF('XCT (80)'!A1:A100,$A19,'XCT (80)'!B1:B100),"")</f>
        <v>4.2300000000000004</v>
      </c>
      <c r="I19" s="20">
        <f>IFERROR(VLOOKUP(A19,'XC (80)'!A1:B130,2,FALSE),"")</f>
        <v>0</v>
      </c>
      <c r="J19" s="20">
        <f t="shared" si="0"/>
        <v>36.75</v>
      </c>
      <c r="K19" s="21">
        <f>IFERROR(RANK(J19,J$6:J$34,1),"")</f>
        <v>8</v>
      </c>
    </row>
    <row r="20" spans="1:11" ht="27.6" customHeight="1" x14ac:dyDescent="0.25">
      <c r="A20" s="18">
        <v>76</v>
      </c>
      <c r="B20" s="19" t="str">
        <f>IFERROR(VLOOKUP($A20,Entries!$A1:$F248,4,FALSE),"")</f>
        <v>Holly Yeates</v>
      </c>
      <c r="C20" s="19" t="str">
        <f>IFERROR(VLOOKUP($A20,Entries!$A1:$F248,5,FALSE),"")</f>
        <v>Simply Holly Hobbitt</v>
      </c>
      <c r="D20" s="24">
        <f>IFERROR(VLOOKUP($A20,Entries!$A1:$F248,6,FALSE),"")</f>
        <v>0</v>
      </c>
      <c r="E20" s="20">
        <v>37</v>
      </c>
      <c r="F20" s="20">
        <f>IFERROR(VLOOKUP(A20,'SJ (80)'!A1:D100,4,FALSE),"")</f>
        <v>0</v>
      </c>
      <c r="G20" s="20">
        <f>IFERROR(VLOOKUP(A20,'XCT (80)'!A1:D100,4,FALSE),"")</f>
        <v>3.2</v>
      </c>
      <c r="H20" s="17" t="str">
        <f>IF(G20=0,SUMIF('XCT (80)'!A1:A100,$A20,'XCT (80)'!B1:B100),"")</f>
        <v/>
      </c>
      <c r="I20" s="20">
        <f>IFERROR(VLOOKUP(A20,'XC (80)'!A1:B130,2,FALSE),"")</f>
        <v>0</v>
      </c>
      <c r="J20" s="20">
        <f t="shared" si="0"/>
        <v>40.200000000000003</v>
      </c>
      <c r="K20" s="21">
        <f>IFERROR(RANK(J20,J$6:J$34,1),"")</f>
        <v>10</v>
      </c>
    </row>
    <row r="21" spans="1:11" ht="27.6" customHeight="1" x14ac:dyDescent="0.25">
      <c r="A21" s="18">
        <v>77</v>
      </c>
      <c r="B21" s="19" t="str">
        <f>IFERROR(VLOOKUP($A21,Entries!$A1:$F248,4,FALSE),"")</f>
        <v>Michelle Williamson</v>
      </c>
      <c r="C21" s="19" t="str">
        <f>IFERROR(VLOOKUP($A21,Entries!$A1:$F248,5,FALSE),"")</f>
        <v>Poppy</v>
      </c>
      <c r="D21" s="24">
        <f>IFERROR(VLOOKUP($A21,Entries!$A1:$F248,6,FALSE),"")</f>
        <v>0</v>
      </c>
      <c r="E21" s="20">
        <v>33.25</v>
      </c>
      <c r="F21" s="20">
        <f>IFERROR(VLOOKUP(A21,'SJ (80)'!A1:D100,4,FALSE),"")</f>
        <v>0</v>
      </c>
      <c r="G21" s="17" t="s">
        <v>556</v>
      </c>
      <c r="H21" s="17" t="s">
        <v>556</v>
      </c>
      <c r="I21" s="17" t="s">
        <v>556</v>
      </c>
      <c r="J21" s="17" t="s">
        <v>556</v>
      </c>
      <c r="K21" s="17" t="s">
        <v>556</v>
      </c>
    </row>
    <row r="22" spans="1:11" ht="27.6" customHeight="1" x14ac:dyDescent="0.25">
      <c r="A22" s="18">
        <v>78</v>
      </c>
      <c r="B22" s="19" t="str">
        <f>IFERROR(VLOOKUP($A22,Entries!$A1:$F248,4,FALSE),"")</f>
        <v>Harry Barker</v>
      </c>
      <c r="C22" s="19" t="str">
        <f>IFERROR(VLOOKUP($A22,Entries!$A1:$F248,5,FALSE),"")</f>
        <v>Custard</v>
      </c>
      <c r="D22" s="24">
        <f>IFERROR(VLOOKUP($A22,Entries!$A1:$F248,6,FALSE),"")</f>
        <v>0</v>
      </c>
      <c r="E22" s="20">
        <v>30.75</v>
      </c>
      <c r="F22" s="20">
        <f>IFERROR(VLOOKUP(A22,'SJ (80)'!A1:D100,4,FALSE),"")</f>
        <v>0</v>
      </c>
      <c r="G22" s="20">
        <f>IFERROR(VLOOKUP(A22,'XCT (80)'!A1:D100,4,FALSE),"")</f>
        <v>11.6</v>
      </c>
      <c r="H22" s="17" t="str">
        <f>IF(G22=0,SUMIF('XCT (80)'!A1:A100,$A22,'XCT (80)'!B1:B100),"")</f>
        <v/>
      </c>
      <c r="I22" s="20">
        <f>IFERROR(VLOOKUP(A22,'XC (80)'!A1:B130,2,FALSE),"")</f>
        <v>0</v>
      </c>
      <c r="J22" s="20">
        <f>IF(F22="E","E",IF(I22="E","E",IF(F22="R","R",IF(I22="R","R",SUM(E22:F22,I22)+IF(G22="",0,IF(G22&gt;0,G22,-G22))))))</f>
        <v>42.35</v>
      </c>
      <c r="K22" s="21">
        <f>IFERROR(RANK(J22,J$6:J$34,1),"")</f>
        <v>11</v>
      </c>
    </row>
    <row r="23" spans="1:11" ht="27.6" customHeight="1" x14ac:dyDescent="0.25">
      <c r="A23" s="18">
        <v>79</v>
      </c>
      <c r="B23" s="19" t="str">
        <f>IFERROR(VLOOKUP($A23,Entries!$A1:$F248,4,FALSE),"")</f>
        <v>Anna Wiles</v>
      </c>
      <c r="C23" s="19" t="str">
        <f>IFERROR(VLOOKUP($A23,Entries!$A1:$F248,5,FALSE),"")</f>
        <v>Ryan</v>
      </c>
      <c r="D23" s="24">
        <f>IFERROR(VLOOKUP($A23,Entries!$A1:$F248,6,FALSE),"")</f>
        <v>0</v>
      </c>
      <c r="E23" s="20">
        <v>23.75</v>
      </c>
      <c r="F23" s="20">
        <f>IFERROR(VLOOKUP(A23,'SJ (80)'!A1:D100,4,FALSE),"")</f>
        <v>0</v>
      </c>
      <c r="G23" s="20">
        <f>IFERROR(VLOOKUP(A23,'XCT (80)'!A1:D100,4,FALSE),"")</f>
        <v>22.4</v>
      </c>
      <c r="H23" s="17" t="str">
        <f>IF(G23=0,SUMIF('XCT (80)'!A1:A100,$A23,'XCT (80)'!B1:B100),"")</f>
        <v/>
      </c>
      <c r="I23" s="20">
        <f>IFERROR(VLOOKUP(A23,'XC (80)'!A1:B130,2,FALSE),"")</f>
        <v>0</v>
      </c>
      <c r="J23" s="20">
        <f>IF(F23="E","E",IF(I23="E","E",IF(F23="R","R",IF(I23="R","R",SUM(E23:F23,I23)+IF(G23="",0,IF(G23&gt;0,G23,-G23))))))</f>
        <v>46.15</v>
      </c>
      <c r="K23" s="21">
        <f>IFERROR(RANK(J23,J$6:J$34,1),"")</f>
        <v>14</v>
      </c>
    </row>
    <row r="24" spans="1:11" ht="27.6" customHeight="1" x14ac:dyDescent="0.25">
      <c r="A24" s="18">
        <v>80</v>
      </c>
      <c r="B24" s="19" t="str">
        <f>IFERROR(VLOOKUP($A24,Entries!$A1:$F248,4,FALSE),"")</f>
        <v>Abby Vaughan</v>
      </c>
      <c r="C24" s="19" t="str">
        <f>IFERROR(VLOOKUP($A24,Entries!$A1:$F248,5,FALSE),"")</f>
        <v>Total Eclipse</v>
      </c>
      <c r="D24" s="24">
        <f>IFERROR(VLOOKUP($A24,Entries!$A1:$F248,6,FALSE),"")</f>
        <v>0</v>
      </c>
      <c r="E24" s="20">
        <v>33.5</v>
      </c>
      <c r="F24" s="20">
        <f>IFERROR(VLOOKUP(A24,'SJ (80)'!A1:D100,4,FALSE),"")</f>
        <v>0</v>
      </c>
      <c r="G24" s="20">
        <f>IFERROR(VLOOKUP(A24,'XCT (80)'!A1:D100,4,FALSE),"")</f>
        <v>-0.4</v>
      </c>
      <c r="H24" s="20" t="str">
        <f>IF(G24=0,SUMIF('XCT (80)'!A1:A100,$A24,'XCT (80)'!B1:B100),"")</f>
        <v/>
      </c>
      <c r="I24" s="20">
        <v>0</v>
      </c>
      <c r="J24" s="20">
        <f>IF(F24="E","E",IF(I24="E","E",IF(F24="R","R",IF(I24="R","R",SUM(E24:F24,I24)+IF(G24="",0,IF(G24&gt;0,G24,-G24))))))</f>
        <v>33.9</v>
      </c>
      <c r="K24" s="21">
        <f>IFERROR(RANK(J24,J$6:J$34,1),"")</f>
        <v>2</v>
      </c>
    </row>
    <row r="25" spans="1:11" ht="27.6" customHeight="1" x14ac:dyDescent="0.25">
      <c r="A25" s="18">
        <v>81</v>
      </c>
      <c r="B25" s="19" t="str">
        <f>IFERROR(VLOOKUP($A25,Entries!$A1:$F248,4,FALSE),"")</f>
        <v>Gemma Box</v>
      </c>
      <c r="C25" s="19" t="str">
        <f>IFERROR(VLOOKUP($A25,Entries!$A1:$F248,5,FALSE),"")</f>
        <v>Nancy</v>
      </c>
      <c r="D25" s="24">
        <f>IFERROR(VLOOKUP($A25,Entries!$A1:$F248,6,FALSE),"")</f>
        <v>0</v>
      </c>
      <c r="E25" s="20">
        <v>28.25</v>
      </c>
      <c r="F25" s="20">
        <f>IFERROR(VLOOKUP(A25,'SJ (80)'!A1:D100,4,FALSE),"")</f>
        <v>4</v>
      </c>
      <c r="G25" s="20">
        <f>IFERROR(VLOOKUP(A25,'XCT (80)'!A1:D100,4,FALSE),"")</f>
        <v>13.2</v>
      </c>
      <c r="H25" s="17" t="str">
        <f>IF(G25=0,SUMIF('XCT (80)'!A1:A100,$A25,'XCT (80)'!B1:B100),"")</f>
        <v/>
      </c>
      <c r="I25" s="20">
        <v>0</v>
      </c>
      <c r="J25" s="20">
        <f>IF(F25="E","E",IF(I25="E","E",IF(F25="R","R",IF(I25="R","R",SUM(E25:F25,I25)+IF(G25="",0,IF(G25&gt;0,G25,-G25))))))</f>
        <v>45.45</v>
      </c>
      <c r="K25" s="21">
        <f>IFERROR(RANK(J25,J$6:J$34,1),"")</f>
        <v>13</v>
      </c>
    </row>
    <row r="26" spans="1:11" ht="27.6" customHeight="1" x14ac:dyDescent="0.25">
      <c r="A26" s="18">
        <v>82</v>
      </c>
      <c r="B26" s="19" t="str">
        <f>IFERROR(VLOOKUP($A26,Entries!$A1:$F248,4,FALSE),"")</f>
        <v>Florence Wiles</v>
      </c>
      <c r="C26" s="19" t="str">
        <f>IFERROR(VLOOKUP($A26,Entries!$A1:$F248,5,FALSE),"")</f>
        <v>Salsa</v>
      </c>
      <c r="D26" s="24">
        <f>IFERROR(VLOOKUP($A26,Entries!$A1:$F248,6,FALSE),"")</f>
        <v>0</v>
      </c>
      <c r="E26" s="20">
        <v>29.75</v>
      </c>
      <c r="F26" s="20">
        <f>IFERROR(VLOOKUP(A26,'SJ (80)'!A1:D100,4,FALSE),"")</f>
        <v>0</v>
      </c>
      <c r="G26" s="20">
        <f>IFERROR(VLOOKUP(A26,'XCT (80)'!A1:D100,4,FALSE),"")</f>
        <v>5.6</v>
      </c>
      <c r="H26" s="20" t="str">
        <f>IF(G26=0,SUMIF('XCT (80)'!A1:A100,$A26,'XCT (80)'!B1:B100),"")</f>
        <v/>
      </c>
      <c r="I26" s="20">
        <f>IFERROR(VLOOKUP(A26,'XC (80)'!A1:B130,2,FALSE),"")</f>
        <v>0</v>
      </c>
      <c r="J26" s="20">
        <f>IF(F26="E","E",IF(I26="E","E",IF(F26="R","R",IF(I26="R","R",SUM(E26:F26,I26)+IF(G26="",0,IF(G26&gt;0,G26,-G26))))))</f>
        <v>35.35</v>
      </c>
      <c r="K26" s="21">
        <f>IFERROR(RANK(J26,J$6:J$34,1),"")</f>
        <v>5</v>
      </c>
    </row>
    <row r="27" spans="1:11" ht="27.6" customHeight="1" x14ac:dyDescent="0.25">
      <c r="A27" s="18">
        <v>83</v>
      </c>
      <c r="B27" s="19" t="str">
        <f>IFERROR(VLOOKUP($A27,Entries!$A1:$F248,4,FALSE),"")</f>
        <v>Victoria Saunders</v>
      </c>
      <c r="C27" s="19" t="str">
        <f>IFERROR(VLOOKUP($A27,Entries!$A1:$F248,5,FALSE),"")</f>
        <v>Marmite</v>
      </c>
      <c r="D27" s="24">
        <f>IFERROR(VLOOKUP($A27,Entries!$A1:$F248,6,FALSE),"")</f>
        <v>0</v>
      </c>
      <c r="E27" s="17" t="s">
        <v>205</v>
      </c>
      <c r="F27" s="17" t="s">
        <v>205</v>
      </c>
      <c r="G27" s="17" t="s">
        <v>205</v>
      </c>
      <c r="H27" s="17" t="s">
        <v>205</v>
      </c>
      <c r="I27" s="17" t="s">
        <v>205</v>
      </c>
      <c r="J27" s="17" t="s">
        <v>205</v>
      </c>
      <c r="K27" s="17" t="s">
        <v>205</v>
      </c>
    </row>
    <row r="28" spans="1:11" ht="27.6" customHeight="1" x14ac:dyDescent="0.25">
      <c r="A28" s="18">
        <v>84</v>
      </c>
      <c r="B28" s="19" t="str">
        <f>IFERROR(VLOOKUP($A28,Entries!$A1:$F248,4,FALSE),"")</f>
        <v>Ciara Hollomby</v>
      </c>
      <c r="C28" s="19" t="str">
        <f>IFERROR(VLOOKUP($A28,Entries!$A1:$F248,5,FALSE),"")</f>
        <v>Ballinaclough Master Card</v>
      </c>
      <c r="D28" s="24">
        <f>IFERROR(VLOOKUP($A28,Entries!$A1:$F248,6,FALSE),"")</f>
        <v>0</v>
      </c>
      <c r="E28" s="20">
        <v>26.25</v>
      </c>
      <c r="F28" s="20">
        <f>IFERROR(VLOOKUP(A28,'SJ (80)'!A1:D100,4,FALSE),"")</f>
        <v>0</v>
      </c>
      <c r="G28" s="20">
        <f>IFERROR(VLOOKUP(A28,'XCT (80)'!A1:D100,4,FALSE),"")</f>
        <v>9.6</v>
      </c>
      <c r="H28" s="17" t="str">
        <f>IF(G28=0,SUMIF('XCT (80)'!A1:A100,$A28,'XCT (80)'!B1:B100),"")</f>
        <v/>
      </c>
      <c r="I28" s="20">
        <f>IFERROR(VLOOKUP(A28,'XC (80)'!A1:B130,2,FALSE),"")</f>
        <v>0</v>
      </c>
      <c r="J28" s="20">
        <f>IF(F28="E","E",IF(I28="E","E",IF(F28="R","R",IF(I28="R","R",SUM(E28:F28,I28)+IF(G28="",0,IF(G28&gt;0,G28,-G28))))))</f>
        <v>35.85</v>
      </c>
      <c r="K28" s="21">
        <f>IFERROR(RANK(J28,J$6:J$34,1),"")</f>
        <v>6</v>
      </c>
    </row>
    <row r="29" spans="1:11" ht="27.6" customHeight="1" x14ac:dyDescent="0.25">
      <c r="A29" s="18">
        <v>85</v>
      </c>
      <c r="B29" s="19" t="str">
        <f>IFERROR(VLOOKUP($A29,Entries!$A1:$F248,4,FALSE),"")</f>
        <v>Zandra Letts</v>
      </c>
      <c r="C29" s="19" t="str">
        <f>IFERROR(VLOOKUP($A29,Entries!$A1:$F248,5,FALSE),"")</f>
        <v>Harry</v>
      </c>
      <c r="D29" s="24">
        <f>IFERROR(VLOOKUP($A29,Entries!$A1:$F248,6,FALSE),"")</f>
        <v>0</v>
      </c>
      <c r="E29" s="20">
        <v>30.75</v>
      </c>
      <c r="F29" s="20">
        <f>IFERROR(VLOOKUP(A29,'SJ (80)'!A1:D100,4,FALSE),"")</f>
        <v>18</v>
      </c>
      <c r="G29" s="20">
        <f>IFERROR(VLOOKUP(A29,'XCT (80)'!A1:D100,4,FALSE),"")</f>
        <v>0</v>
      </c>
      <c r="H29" s="20">
        <f>IF(G29=0,SUMIF('XCT (80)'!A1:A100,$A29,'XCT (80)'!B1:B100),"")</f>
        <v>4.2300000000000004</v>
      </c>
      <c r="I29" s="20">
        <f>IFERROR(VLOOKUP(A29,'XC (80)'!A1:B130,2,FALSE),"")</f>
        <v>0</v>
      </c>
      <c r="J29" s="20">
        <f>IF(F29="E","E",IF(I29="E","E",IF(F29="R","R",IF(I29="R","R",SUM(E29:F29,I29)+IF(G29="",0,IF(G29&gt;0,G29,-G29))))))</f>
        <v>48.75</v>
      </c>
      <c r="K29" s="21">
        <f>IFERROR(RANK(J29,J$6:J$34,1),"")</f>
        <v>17</v>
      </c>
    </row>
    <row r="30" spans="1:11" ht="27.6" customHeight="1" x14ac:dyDescent="0.25">
      <c r="A30" s="18">
        <v>86</v>
      </c>
      <c r="B30" s="19" t="str">
        <f>IFERROR(VLOOKUP($A30,Entries!$A1:$F248,4,FALSE),"")</f>
        <v>Caroline Payton</v>
      </c>
      <c r="C30" s="19" t="str">
        <f>IFERROR(VLOOKUP($A30,Entries!$A1:$F248,5,FALSE),"")</f>
        <v>Rolo</v>
      </c>
      <c r="D30" s="24">
        <f>IFERROR(VLOOKUP($A30,Entries!$A1:$F248,6,FALSE),"")</f>
        <v>0</v>
      </c>
      <c r="E30" s="20">
        <v>33.75</v>
      </c>
      <c r="F30" s="20">
        <f>IFERROR(VLOOKUP(A30,'SJ (80)'!A1:D100,4,FALSE),"")</f>
        <v>4</v>
      </c>
      <c r="G30" s="20">
        <f>IFERROR(VLOOKUP(A30,'XCT (80)'!A1:D100,4,FALSE),"")</f>
        <v>11.6</v>
      </c>
      <c r="H30" s="17" t="str">
        <f>IF(G30=0,SUMIF('XCT (80)'!A1:A100,$A30,'XCT (80)'!B1:B100),"")</f>
        <v/>
      </c>
      <c r="I30" s="20">
        <v>0</v>
      </c>
      <c r="J30" s="20">
        <f>IF(F30="E","E",IF(I30="E","E",IF(F30="R","R",IF(I30="R","R",SUM(E30:F30,I30)+IF(G30="",0,IF(G30&gt;0,G30,-G30))))))</f>
        <v>49.35</v>
      </c>
      <c r="K30" s="21">
        <f>IFERROR(RANK(J30,J$6:J$34,1),"")</f>
        <v>18</v>
      </c>
    </row>
    <row r="31" spans="1:11" ht="27.6" customHeight="1" x14ac:dyDescent="0.25">
      <c r="A31" s="18">
        <v>87</v>
      </c>
      <c r="B31" s="19" t="str">
        <f>IFERROR(VLOOKUP($A31,Entries!$A1:$F248,4,FALSE),"")</f>
        <v>Alex Wilson</v>
      </c>
      <c r="C31" s="19" t="str">
        <f>IFERROR(VLOOKUP($A31,Entries!$A1:$F248,5,FALSE),"")</f>
        <v>Splash</v>
      </c>
      <c r="D31" s="24">
        <f>IFERROR(VLOOKUP($A31,Entries!$A1:$F248,6,FALSE),"")</f>
        <v>0</v>
      </c>
      <c r="E31" s="20">
        <v>35.25</v>
      </c>
      <c r="F31" s="20">
        <f>IFERROR(VLOOKUP(A31,'SJ (80)'!A1:D100,4,FALSE),"")</f>
        <v>0</v>
      </c>
      <c r="G31" s="20">
        <f>IFERROR(VLOOKUP(A31,'XCT (80)'!A1:D100,4,FALSE),"")</f>
        <v>0</v>
      </c>
      <c r="H31" s="20">
        <f>IF(G31=0,SUMIF('XCT (80)'!A1:A100,$A31,'XCT (80)'!B1:B100),"")</f>
        <v>4.1500000000000004</v>
      </c>
      <c r="I31" s="20">
        <f>IFERROR(VLOOKUP(A31,'XC (80)'!A1:B130,2,FALSE),"")</f>
        <v>0</v>
      </c>
      <c r="J31" s="20">
        <f>IF(F31="E","E",IF(I31="E","E",IF(F31="R","R",IF(I31="R","R",SUM(E31:F31,I31)+IF(G31="",0,IF(G31&gt;0,G31,-G31))))))</f>
        <v>35.25</v>
      </c>
      <c r="K31" s="21">
        <f>IFERROR(RANK(J31,J$6:J$34,1),"")</f>
        <v>4</v>
      </c>
    </row>
    <row r="32" spans="1:11" ht="27.6" customHeight="1" x14ac:dyDescent="0.25">
      <c r="A32" s="18">
        <v>88</v>
      </c>
      <c r="B32" s="24">
        <f>IFERROR(VLOOKUP($A32,Entries!$A1:$F248,4,FALSE),"")</f>
        <v>0</v>
      </c>
      <c r="C32" s="19" t="str">
        <f>IFERROR(VLOOKUP($A32,Entries!$A1:$F248,5,FALSE),"")</f>
        <v>WD</v>
      </c>
      <c r="D32" s="24">
        <f>IFERROR(VLOOKUP($A32,Entries!$A1:$F248,6,FALSE),"")</f>
        <v>0</v>
      </c>
      <c r="E32" s="17" t="s">
        <v>205</v>
      </c>
      <c r="F32" s="17" t="s">
        <v>205</v>
      </c>
      <c r="G32" s="17" t="s">
        <v>205</v>
      </c>
      <c r="H32" s="17" t="s">
        <v>205</v>
      </c>
      <c r="I32" s="17" t="s">
        <v>205</v>
      </c>
      <c r="J32" s="17" t="s">
        <v>205</v>
      </c>
      <c r="K32" s="17" t="s">
        <v>205</v>
      </c>
    </row>
    <row r="33" spans="1:11" ht="27.6" customHeight="1" x14ac:dyDescent="0.25">
      <c r="A33" s="18">
        <v>89</v>
      </c>
      <c r="B33" s="19" t="str">
        <f>IFERROR(VLOOKUP($A33,Entries!$A1:$F248,4,FALSE),"")</f>
        <v>Jade Roberts</v>
      </c>
      <c r="C33" s="19" t="str">
        <f>IFERROR(VLOOKUP($A33,Entries!$A1:$F248,5,FALSE),"")</f>
        <v>Carry on Tiffin</v>
      </c>
      <c r="D33" s="24">
        <f>IFERROR(VLOOKUP($A33,Entries!$A1:$F248,6,FALSE),"")</f>
        <v>0</v>
      </c>
      <c r="E33" s="20">
        <v>27.5</v>
      </c>
      <c r="F33" s="20">
        <f>IFERROR(VLOOKUP(A33,'SJ (80)'!A1:D100,4,FALSE),"")</f>
        <v>0</v>
      </c>
      <c r="G33" s="20">
        <f>IFERROR(VLOOKUP(A33,'XCT (80)'!A1:D100,4,FALSE),"")</f>
        <v>14.4</v>
      </c>
      <c r="H33" s="20" t="str">
        <f>IF(G33=0,SUMIF('XCT (80)'!A1:A100,$A33,'XCT (80)'!B1:B100),"")</f>
        <v/>
      </c>
      <c r="I33" s="20">
        <f>IFERROR(VLOOKUP(A33,'XC (80)'!A1:B130,2,FALSE),"")</f>
        <v>20</v>
      </c>
      <c r="J33" s="20">
        <f>IF(F33="E","E",IF(I33="E","E",IF(F33="R","R",IF(I33="R","R",SUM(E33:F33,I33)+IF(G33="",0,IF(G33&gt;0,G33,-G33))))))</f>
        <v>61.9</v>
      </c>
      <c r="K33" s="21">
        <f>IFERROR(RANK(J33,J$6:J$34,1),"")</f>
        <v>22</v>
      </c>
    </row>
    <row r="34" spans="1:11" ht="27.6" customHeight="1" x14ac:dyDescent="0.25">
      <c r="A34" s="18">
        <v>90</v>
      </c>
      <c r="B34" s="19" t="str">
        <f>IFERROR(VLOOKUP($A34,Entries!$A1:$F248,4,FALSE),"")</f>
        <v>Kieran Higson</v>
      </c>
      <c r="C34" s="19" t="str">
        <f>IFERROR(VLOOKUP($A34,Entries!$A1:$F248,5,FALSE),"")</f>
        <v>Lowery</v>
      </c>
      <c r="D34" s="24">
        <f>IFERROR(VLOOKUP($A34,Entries!$A1:$F248,6,FALSE),"")</f>
        <v>0</v>
      </c>
      <c r="E34" s="20">
        <v>39</v>
      </c>
      <c r="F34" s="20">
        <f>IFERROR(VLOOKUP(A34,'SJ (80)'!A1:D100,4,FALSE),"")</f>
        <v>4</v>
      </c>
      <c r="G34" s="17" t="s">
        <v>556</v>
      </c>
      <c r="H34" s="17" t="s">
        <v>556</v>
      </c>
      <c r="I34" s="17" t="s">
        <v>556</v>
      </c>
      <c r="J34" s="17" t="s">
        <v>556</v>
      </c>
      <c r="K34" s="17" t="s">
        <v>556</v>
      </c>
    </row>
  </sheetData>
  <pageMargins left="0.70866099999999999" right="0.70866099999999999" top="0.748031" bottom="0.748031" header="0.31496099999999999" footer="0.31496099999999999"/>
  <pageSetup scale="82" orientation="portrait"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4"/>
  <sheetViews>
    <sheetView showGridLines="0" topLeftCell="A3" workbookViewId="0"/>
  </sheetViews>
  <sheetFormatPr defaultColWidth="9.140625" defaultRowHeight="14.25" customHeight="1" x14ac:dyDescent="0.25"/>
  <cols>
    <col min="1" max="1" width="5" style="34" customWidth="1"/>
    <col min="2" max="4" width="18.42578125" style="34" customWidth="1"/>
    <col min="5" max="5" width="7.42578125" style="34" customWidth="1"/>
    <col min="6" max="9" width="7" style="34" customWidth="1"/>
    <col min="10" max="10" width="11.42578125" style="34" customWidth="1"/>
    <col min="11" max="11" width="7" style="34" customWidth="1"/>
    <col min="12" max="256" width="9.140625" style="34" customWidth="1"/>
  </cols>
  <sheetData>
    <row r="1" spans="1:12" ht="14.25" hidden="1" customHeight="1" x14ac:dyDescent="0.25">
      <c r="A1" s="11"/>
      <c r="B1" s="11"/>
      <c r="C1" s="11"/>
      <c r="D1" s="11"/>
      <c r="E1" s="11"/>
      <c r="F1" s="11"/>
      <c r="G1" s="10" t="s">
        <v>545</v>
      </c>
      <c r="H1" s="11"/>
      <c r="I1" s="11"/>
      <c r="J1" s="11"/>
      <c r="K1" s="11"/>
      <c r="L1" s="11"/>
    </row>
    <row r="2" spans="1:12" ht="14.25" hidden="1" customHeight="1" x14ac:dyDescent="0.25">
      <c r="A2" s="11"/>
      <c r="B2" s="11"/>
      <c r="C2" s="11"/>
      <c r="D2" s="11"/>
      <c r="E2" s="11"/>
      <c r="F2" s="13"/>
      <c r="G2" s="11"/>
      <c r="H2" s="11"/>
      <c r="I2" s="11"/>
      <c r="J2" s="11"/>
      <c r="K2" s="11"/>
      <c r="L2" s="11"/>
    </row>
    <row r="3" spans="1:12" ht="26.25" customHeight="1" x14ac:dyDescent="0.4">
      <c r="A3" s="14" t="s">
        <v>566</v>
      </c>
      <c r="B3" s="11"/>
      <c r="C3" s="11"/>
      <c r="D3" s="11"/>
      <c r="E3" s="11"/>
      <c r="F3" s="13"/>
      <c r="G3" s="11"/>
      <c r="H3" s="11"/>
      <c r="I3" s="11"/>
      <c r="J3" s="11"/>
      <c r="K3" s="11"/>
      <c r="L3" s="11"/>
    </row>
    <row r="4" spans="1:12" ht="8.1" customHeight="1" x14ac:dyDescent="0.25">
      <c r="A4" s="15"/>
      <c r="B4" s="15"/>
      <c r="C4" s="15"/>
      <c r="D4" s="15"/>
      <c r="E4" s="15"/>
      <c r="F4" s="16"/>
      <c r="G4" s="15"/>
      <c r="H4" s="15"/>
      <c r="I4" s="15"/>
      <c r="J4" s="15"/>
      <c r="K4" s="15"/>
      <c r="L4" s="11"/>
    </row>
    <row r="5" spans="1:12" ht="27.6" customHeight="1" x14ac:dyDescent="0.25">
      <c r="A5" s="17" t="s">
        <v>547</v>
      </c>
      <c r="B5" s="17" t="s">
        <v>9</v>
      </c>
      <c r="C5" s="17" t="s">
        <v>10</v>
      </c>
      <c r="D5" s="17" t="s">
        <v>11</v>
      </c>
      <c r="E5" s="17" t="s">
        <v>548</v>
      </c>
      <c r="F5" s="17" t="s">
        <v>549</v>
      </c>
      <c r="G5" s="17" t="s">
        <v>550</v>
      </c>
      <c r="H5" s="17" t="s">
        <v>551</v>
      </c>
      <c r="I5" s="17" t="s">
        <v>552</v>
      </c>
      <c r="J5" s="17" t="s">
        <v>553</v>
      </c>
      <c r="K5" s="17" t="s">
        <v>554</v>
      </c>
      <c r="L5" s="30"/>
    </row>
    <row r="6" spans="1:12" ht="27.6" customHeight="1" x14ac:dyDescent="0.25">
      <c r="A6" s="18">
        <v>101</v>
      </c>
      <c r="B6" s="19" t="str">
        <f>IFERROR(VLOOKUP($A6,Entries!$A1:$F248,4,FALSE),"")</f>
        <v>Sheenagh Bragg</v>
      </c>
      <c r="C6" s="19" t="str">
        <f>IFERROR(VLOOKUP($A6,Entries!$A1:$F248,5,FALSE),"")</f>
        <v>Star of Freedom</v>
      </c>
      <c r="D6" s="19" t="str">
        <f>IFERROR(VLOOKUP($A6,Entries!$A1:$F248,6,FALSE),"")</f>
        <v>Frampton</v>
      </c>
      <c r="E6" s="20">
        <f>IF(SUMIF('DR (100+)'!$A1:$A34,$A6,'DR (100+)'!$D1:$D34)=0,"",SUMIF('DR (100+)'!$A1:$A34,$A6,'DR (100+)'!$D1:$D34))</f>
        <v>31.3</v>
      </c>
      <c r="F6" s="20">
        <f>IFERROR(VLOOKUP(A6,'SJ (100+)'!A1:D80,4,FALSE),"")</f>
        <v>4</v>
      </c>
      <c r="G6" s="18">
        <v>0</v>
      </c>
      <c r="H6" s="20">
        <v>4.33</v>
      </c>
      <c r="I6" s="20">
        <f>IFERROR(VLOOKUP(A6,'XC (100)'!A1:B130,2,FALSE),"")</f>
        <v>0</v>
      </c>
      <c r="J6" s="20">
        <f>IF(F6="E","E",IF(I6="E","E",IF(F6="R","R",IF(I6="R","R",SUM(E6:F6,I6)+IF(G6="",0,IF(G6&gt;0,G6,-G6))))))</f>
        <v>35.299999999999997</v>
      </c>
      <c r="K6" s="21">
        <f>IFERROR(RANK(J6,J$6:J$8,1),"")</f>
        <v>1</v>
      </c>
      <c r="L6" s="31"/>
    </row>
    <row r="7" spans="1:12" ht="27.6" customHeight="1" x14ac:dyDescent="0.25">
      <c r="A7" s="18">
        <v>102</v>
      </c>
      <c r="B7" s="24">
        <f>IFERROR(VLOOKUP($A7,Entries!$A1:$F248,4,FALSE),"")</f>
        <v>0</v>
      </c>
      <c r="C7" s="19" t="str">
        <f>IFERROR(VLOOKUP($A7,Entries!$A1:$F248,5,FALSE),"")</f>
        <v>WD</v>
      </c>
      <c r="D7" s="35"/>
      <c r="E7" s="36"/>
      <c r="F7" s="36"/>
      <c r="G7" s="36"/>
      <c r="H7" s="36"/>
      <c r="I7" s="36"/>
      <c r="J7" s="20"/>
      <c r="K7" s="21"/>
      <c r="L7" s="32"/>
    </row>
    <row r="8" spans="1:12" ht="27.6" customHeight="1" x14ac:dyDescent="0.25">
      <c r="A8" s="18">
        <v>103</v>
      </c>
      <c r="B8" s="19" t="str">
        <f>IFERROR(VLOOKUP($A8,Entries!$A1:$F248,4,FALSE),"")</f>
        <v>Amy Clapham</v>
      </c>
      <c r="C8" s="19" t="str">
        <f>IFERROR(VLOOKUP($A8,Entries!$A1:$F248,5,FALSE),"")</f>
        <v>Michaelmas Monarch</v>
      </c>
      <c r="D8" s="19" t="str">
        <f>IFERROR(VLOOKUP($A8,Entries!$A1:$F248,6,FALSE),"")</f>
        <v>Wessex Gold</v>
      </c>
      <c r="E8" s="20">
        <f>IF(SUMIF('DR (100+)'!$A1:$A34,$A8,'DR (100+)'!$D1:$D34)=0,"",SUMIF('DR (100+)'!$A1:$A34,$A8,'DR (100+)'!$D1:$D34))</f>
        <v>33.700000000000003</v>
      </c>
      <c r="F8" s="20">
        <f>IFERROR(VLOOKUP(A8,'SJ (100+)'!A1:D80,4,FALSE),"")</f>
        <v>4</v>
      </c>
      <c r="G8" s="18">
        <v>0</v>
      </c>
      <c r="H8" s="20">
        <v>4.34</v>
      </c>
      <c r="I8" s="20">
        <f>IFERROR(VLOOKUP(A8,'XC (100)'!A1:B130,2,FALSE),"")</f>
        <v>0</v>
      </c>
      <c r="J8" s="20">
        <f>IF(F8="E","E",IF(I8="E","E",IF(F8="R","R",IF(I8="R","R",SUM(E8:F8,I8)+IF(G8="",0,IF(G8&gt;0,G8,-G8))))))</f>
        <v>37.700000000000003</v>
      </c>
      <c r="K8" s="21">
        <f>IFERROR(RANK(J8,J$6:J$8,1),"")</f>
        <v>2</v>
      </c>
      <c r="L8" s="32"/>
    </row>
    <row r="9" spans="1:12" ht="15" customHeight="1" x14ac:dyDescent="0.25">
      <c r="A9" s="22"/>
      <c r="B9" s="22"/>
      <c r="C9" s="22"/>
      <c r="D9" s="22"/>
      <c r="E9" s="22"/>
      <c r="F9" s="22"/>
      <c r="G9" s="22"/>
      <c r="H9" s="22"/>
      <c r="I9" s="22"/>
      <c r="J9" s="22"/>
      <c r="K9" s="22"/>
      <c r="L9" s="11"/>
    </row>
    <row r="10" spans="1:12" ht="15" customHeight="1" x14ac:dyDescent="0.25">
      <c r="A10" s="11"/>
      <c r="B10" s="11"/>
      <c r="C10" s="11"/>
      <c r="D10" s="11"/>
      <c r="E10" s="11"/>
      <c r="F10" s="11"/>
      <c r="G10" s="11"/>
      <c r="H10" s="11"/>
      <c r="I10" s="11"/>
      <c r="J10" s="11"/>
      <c r="K10" s="11"/>
      <c r="L10" s="11"/>
    </row>
    <row r="11" spans="1:12" ht="26.25" customHeight="1" x14ac:dyDescent="0.4">
      <c r="A11" s="14" t="s">
        <v>567</v>
      </c>
      <c r="B11" s="11"/>
      <c r="C11" s="11"/>
      <c r="D11" s="11"/>
      <c r="E11" s="11"/>
      <c r="F11" s="13"/>
      <c r="G11" s="11"/>
      <c r="H11" s="11"/>
      <c r="I11" s="11"/>
      <c r="J11" s="11"/>
      <c r="K11" s="11"/>
      <c r="L11" s="11"/>
    </row>
    <row r="12" spans="1:12" ht="8.1" customHeight="1" x14ac:dyDescent="0.25">
      <c r="A12" s="15"/>
      <c r="B12" s="15"/>
      <c r="C12" s="15"/>
      <c r="D12" s="15"/>
      <c r="E12" s="15"/>
      <c r="F12" s="16"/>
      <c r="G12" s="15"/>
      <c r="H12" s="15"/>
      <c r="I12" s="15"/>
      <c r="J12" s="15"/>
      <c r="K12" s="15"/>
      <c r="L12" s="11"/>
    </row>
    <row r="13" spans="1:12" ht="27.6" customHeight="1" x14ac:dyDescent="0.25">
      <c r="A13" s="17" t="s">
        <v>547</v>
      </c>
      <c r="B13" s="17" t="s">
        <v>9</v>
      </c>
      <c r="C13" s="17" t="s">
        <v>10</v>
      </c>
      <c r="D13" s="17" t="s">
        <v>11</v>
      </c>
      <c r="E13" s="17" t="s">
        <v>548</v>
      </c>
      <c r="F13" s="17" t="s">
        <v>549</v>
      </c>
      <c r="G13" s="17" t="s">
        <v>550</v>
      </c>
      <c r="H13" s="17" t="s">
        <v>551</v>
      </c>
      <c r="I13" s="17" t="s">
        <v>552</v>
      </c>
      <c r="J13" s="17" t="s">
        <v>553</v>
      </c>
      <c r="K13" s="17" t="s">
        <v>554</v>
      </c>
      <c r="L13" s="30"/>
    </row>
    <row r="14" spans="1:12" ht="27.6" customHeight="1" x14ac:dyDescent="0.25">
      <c r="A14" s="18">
        <v>104</v>
      </c>
      <c r="B14" s="19" t="str">
        <f>IFERROR(VLOOKUP($A14,Entries!$A1:$F248,4,FALSE),"")</f>
        <v>Chloe Chamulewicz</v>
      </c>
      <c r="C14" s="19" t="str">
        <f>IFERROR(VLOOKUP($A14,Entries!$A1:$F248,5,FALSE),"")</f>
        <v>Cult Boy</v>
      </c>
      <c r="D14" s="24">
        <f>IFERROR(VLOOKUP($A14,Entries!$A1:$F248,6,FALSE),"")</f>
        <v>0</v>
      </c>
      <c r="E14" s="20">
        <f>IF(SUMIF('DR (100+)'!$A1:$A34,$A14,'DR (100+)'!$D1:$D34)=0,"",SUMIF('DR (100+)'!$A1:$A34,$A14,'DR (100+)'!$D1:$D34))</f>
        <v>40.4</v>
      </c>
      <c r="F14" s="20">
        <f>IFERROR(VLOOKUP(A14,'SJ (100+)'!A1:D80,4,FALSE),"")</f>
        <v>4</v>
      </c>
      <c r="G14" s="18">
        <v>0.8</v>
      </c>
      <c r="H14" s="18">
        <v>4.45</v>
      </c>
      <c r="I14" s="20">
        <f>IFERROR(VLOOKUP(A14,'XC (100)'!A1:B130,2,FALSE),"")</f>
        <v>0</v>
      </c>
      <c r="J14" s="20">
        <f>IF(F14="E","E",IF(I14="E","E",IF(F14="R","R",IF(I14="R","R",SUM(E14:F14,I14)+IF(G14="",0,IF(G14&gt;0,G14,-G14))))))</f>
        <v>45.199999999999996</v>
      </c>
      <c r="K14" s="21">
        <f>IFERROR(RANK(J14,J$14,1),"")</f>
        <v>1</v>
      </c>
      <c r="L14" s="31"/>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
  <sheetViews>
    <sheetView showGridLines="0" topLeftCell="A3" workbookViewId="0"/>
  </sheetViews>
  <sheetFormatPr defaultColWidth="9.140625" defaultRowHeight="14.25" customHeight="1" x14ac:dyDescent="0.25"/>
  <cols>
    <col min="1" max="1" width="5" style="37" customWidth="1"/>
    <col min="2" max="4" width="18.42578125" style="37" customWidth="1"/>
    <col min="5" max="5" width="7.42578125" style="37" customWidth="1"/>
    <col min="6" max="11" width="7" style="37" customWidth="1"/>
    <col min="12" max="12" width="17" style="37" customWidth="1"/>
    <col min="13" max="256" width="9.140625" style="37" customWidth="1"/>
  </cols>
  <sheetData>
    <row r="1" spans="1:12" ht="14.25" hidden="1" customHeight="1" x14ac:dyDescent="0.25">
      <c r="A1" s="11"/>
      <c r="B1" s="11"/>
      <c r="C1" s="11"/>
      <c r="D1" s="11"/>
      <c r="E1" s="11"/>
      <c r="F1" s="11"/>
      <c r="G1" s="10" t="s">
        <v>545</v>
      </c>
      <c r="H1" s="11"/>
      <c r="I1" s="11"/>
      <c r="J1" s="11"/>
      <c r="K1" s="11"/>
      <c r="L1" s="11"/>
    </row>
    <row r="2" spans="1:12" ht="14.25" hidden="1" customHeight="1" x14ac:dyDescent="0.25">
      <c r="A2" s="11"/>
      <c r="B2" s="11"/>
      <c r="C2" s="11"/>
      <c r="D2" s="11"/>
      <c r="E2" s="11"/>
      <c r="F2" s="13"/>
      <c r="G2" s="11"/>
      <c r="H2" s="11"/>
      <c r="I2" s="11"/>
      <c r="J2" s="11"/>
      <c r="K2" s="11"/>
      <c r="L2" s="11"/>
    </row>
    <row r="3" spans="1:12" ht="26.25" customHeight="1" x14ac:dyDescent="0.4">
      <c r="A3" s="14" t="s">
        <v>569</v>
      </c>
      <c r="B3" s="11"/>
      <c r="C3" s="11"/>
      <c r="D3" s="11"/>
      <c r="E3" s="11"/>
      <c r="F3" s="13"/>
      <c r="G3" s="11"/>
      <c r="H3" s="11"/>
      <c r="I3" s="11"/>
      <c r="J3" s="11"/>
      <c r="K3" s="11"/>
      <c r="L3" s="11"/>
    </row>
    <row r="4" spans="1:12" ht="8.1" customHeight="1" x14ac:dyDescent="0.25">
      <c r="A4" s="15"/>
      <c r="B4" s="15"/>
      <c r="C4" s="15"/>
      <c r="D4" s="15"/>
      <c r="E4" s="15"/>
      <c r="F4" s="16"/>
      <c r="G4" s="15"/>
      <c r="H4" s="15"/>
      <c r="I4" s="15"/>
      <c r="J4" s="15"/>
      <c r="K4" s="15"/>
      <c r="L4" s="15"/>
    </row>
    <row r="5" spans="1:12" ht="27.6" customHeight="1" x14ac:dyDescent="0.25">
      <c r="A5" s="17" t="s">
        <v>547</v>
      </c>
      <c r="B5" s="17" t="s">
        <v>9</v>
      </c>
      <c r="C5" s="17" t="s">
        <v>10</v>
      </c>
      <c r="D5" s="17" t="s">
        <v>11</v>
      </c>
      <c r="E5" s="17" t="s">
        <v>548</v>
      </c>
      <c r="F5" s="17" t="s">
        <v>549</v>
      </c>
      <c r="G5" s="17" t="s">
        <v>550</v>
      </c>
      <c r="H5" s="17" t="s">
        <v>551</v>
      </c>
      <c r="I5" s="17" t="s">
        <v>552</v>
      </c>
      <c r="J5" s="17" t="s">
        <v>553</v>
      </c>
      <c r="K5" s="17" t="s">
        <v>554</v>
      </c>
      <c r="L5" s="17" t="s">
        <v>570</v>
      </c>
    </row>
    <row r="6" spans="1:12" ht="27.6" customHeight="1" x14ac:dyDescent="0.25">
      <c r="A6" s="38">
        <v>113</v>
      </c>
      <c r="B6" s="39" t="str">
        <f>IFERROR(VLOOKUP($A6,Entries!$A1:$F248,4,FALSE),"")</f>
        <v>Jill Holt</v>
      </c>
      <c r="C6" s="39" t="str">
        <f>IFERROR(VLOOKUP($A6,Entries!$A1:$F248,5,FALSE),"")</f>
        <v>Silk Suds</v>
      </c>
      <c r="D6" s="39" t="str">
        <f>IFERROR(VLOOKUP($A6,Entries!$A1:$F248,6,FALSE),"")</f>
        <v>Bath</v>
      </c>
      <c r="E6" s="38">
        <v>31.3</v>
      </c>
      <c r="F6" s="40">
        <f>IFERROR(VLOOKUP(A6,'SJ (100)'!A1:D80,4,FALSE),"")</f>
        <v>0</v>
      </c>
      <c r="G6" s="40">
        <f>IFERROR(VLOOKUP(A6,'XCT (100)'!A1:D100,4,FALSE),"")</f>
        <v>3.2</v>
      </c>
      <c r="H6" s="41" t="str">
        <f>IF(G6=0,SUMIF('XCT (100)'!A1:A100,$A6,'XCT (100)'!B1:B100),"")</f>
        <v/>
      </c>
      <c r="I6" s="40">
        <f>IFERROR(VLOOKUP(A6,'XC (100)'!A1:B130,2,FALSE),"")</f>
        <v>0</v>
      </c>
      <c r="J6" s="40">
        <f>IF(F6="E","E",IF(I6="E","E",IF(F6="R","R",IF(I6="R","R",SUM(E6:F6,I6)+IF(G6="",0,IF(G6&gt;0,G6,-G6))))))</f>
        <v>34.5</v>
      </c>
      <c r="K6" s="40">
        <f>IFERROR(RANK(J6,J$6:J$15,1),"")</f>
        <v>3</v>
      </c>
      <c r="L6" s="42"/>
    </row>
    <row r="7" spans="1:12" ht="27.6" customHeight="1" x14ac:dyDescent="0.25">
      <c r="A7" s="38">
        <v>114</v>
      </c>
      <c r="B7" s="39" t="str">
        <f>IFERROR(VLOOKUP($A7,Entries!$A1:$F248,4,FALSE),"")</f>
        <v>Gemma Pearce</v>
      </c>
      <c r="C7" s="39" t="str">
        <f>IFERROR(VLOOKUP($A7,Entries!$A1:$F248,5,FALSE),"")</f>
        <v>Samurai</v>
      </c>
      <c r="D7" s="39" t="str">
        <f>IFERROR(VLOOKUP($A7,Entries!$A1:$F248,6,FALSE),"")</f>
        <v>Bath</v>
      </c>
      <c r="E7" s="40">
        <f>IF(SUMIF('DR (100)'!$A1:$A34,$A7,'DR (100)'!$D1:$D34)=0,"",SUMIF('DR (100)'!$A1:$A34,$A7,'DR (100)'!$D1:$D34))</f>
        <v>36.799999999999997</v>
      </c>
      <c r="F7" s="40">
        <f>IFERROR(VLOOKUP(A7,'SJ (100)'!A1:D80,4,FALSE),"")</f>
        <v>0</v>
      </c>
      <c r="G7" s="40">
        <f>IFERROR(VLOOKUP(A7,'XCT (100)'!A1:D100,4,FALSE),"")</f>
        <v>8</v>
      </c>
      <c r="H7" s="41" t="str">
        <f>IF(G7=0,SUMIF('XCT (100)'!A1:A100,$A7,'XCT (100)'!B1:B100),"")</f>
        <v/>
      </c>
      <c r="I7" s="40">
        <f>IFERROR(VLOOKUP(A7,'XC (100)'!A1:B130,2,FALSE),"")</f>
        <v>0</v>
      </c>
      <c r="J7" s="40">
        <f>IF(F7="E","E",IF(I7="E","E",IF(F7="R","R",IF(I7="R","R",SUM(E7:F7,I7)+IF(G7="",0,IF(G7&gt;0,G7,-G7))))))</f>
        <v>44.8</v>
      </c>
      <c r="K7" s="40">
        <f>IFERROR(RANK(J7,J$6:J$15,1),"")</f>
        <v>6</v>
      </c>
      <c r="L7" s="43" t="s">
        <v>571</v>
      </c>
    </row>
    <row r="8" spans="1:12" ht="27.6" customHeight="1" x14ac:dyDescent="0.25">
      <c r="A8" s="38">
        <v>115</v>
      </c>
      <c r="B8" s="39" t="str">
        <f>IFERROR(VLOOKUP($A8,Entries!$A1:$F248,4,FALSE),"")</f>
        <v>Poppy Wilkinson</v>
      </c>
      <c r="C8" s="39" t="str">
        <f>IFERROR(VLOOKUP($A8,Entries!$A1:$F248,5,FALSE),"")</f>
        <v>Amazing Mike</v>
      </c>
      <c r="D8" s="39" t="str">
        <f>IFERROR(VLOOKUP($A8,Entries!$A1:$F248,6,FALSE),"")</f>
        <v>Bath</v>
      </c>
      <c r="E8" s="40">
        <f>IF(SUMIF('DR (100)'!$A1:$A34,$A8,'DR (100)'!$D1:$D34)=0,"",SUMIF('DR (100)'!$A1:$A34,$A8,'DR (100)'!$D1:$D34))</f>
        <v>33.200000000000003</v>
      </c>
      <c r="F8" s="40">
        <f>IFERROR(VLOOKUP(A8,'SJ (100)'!A1:D80,4,FALSE),"")</f>
        <v>0</v>
      </c>
      <c r="G8" s="40">
        <f>IFERROR(VLOOKUP(A8,'XCT (100)'!A1:D100,4,FALSE),"")</f>
        <v>0</v>
      </c>
      <c r="H8" s="40">
        <f>IF(G8=0,SUMIF('XCT (100)'!A1:A100,$A8,'XCT (100)'!B1:B100),"")</f>
        <v>4.3899999999999997</v>
      </c>
      <c r="I8" s="40">
        <f>IFERROR(VLOOKUP(A8,'XC (100)'!A1:B130,2,FALSE),"")</f>
        <v>0</v>
      </c>
      <c r="J8" s="40">
        <f>IF(F8="E","E",IF(I8="E","E",IF(F8="R","R",IF(I8="R","R",SUM(E8:F8,I8)+IF(G8="",0,IF(G8&gt;0,G8,-G8))))))</f>
        <v>33.200000000000003</v>
      </c>
      <c r="K8" s="40">
        <f>IFERROR(RANK(J8,J$6:J$15,1),"")</f>
        <v>2</v>
      </c>
      <c r="L8" s="42"/>
    </row>
    <row r="9" spans="1:12" ht="27.6" customHeight="1" x14ac:dyDescent="0.25">
      <c r="A9" s="18">
        <v>116</v>
      </c>
      <c r="B9" s="19" t="str">
        <f>IFERROR(VLOOKUP($A9,Entries!$A1:$F248,4,FALSE),"")</f>
        <v>Amanda Taylor</v>
      </c>
      <c r="C9" s="19" t="str">
        <f>IFERROR(VLOOKUP($A9,Entries!$A1:$F248,5,FALSE),"")</f>
        <v>Hindoctro</v>
      </c>
      <c r="D9" s="19" t="str">
        <f>IFERROR(VLOOKUP($A9,Entries!$A1:$F248,6,FALSE),"")</f>
        <v>Bath</v>
      </c>
      <c r="E9" s="17" t="s">
        <v>555</v>
      </c>
      <c r="F9" s="17" t="s">
        <v>555</v>
      </c>
      <c r="G9" s="17" t="s">
        <v>555</v>
      </c>
      <c r="H9" s="17" t="s">
        <v>555</v>
      </c>
      <c r="I9" s="17" t="s">
        <v>555</v>
      </c>
      <c r="J9" s="17" t="s">
        <v>555</v>
      </c>
      <c r="K9" s="17" t="s">
        <v>555</v>
      </c>
      <c r="L9" s="44"/>
    </row>
    <row r="10" spans="1:12" ht="27.6" customHeight="1" x14ac:dyDescent="0.25">
      <c r="A10" s="18">
        <v>118</v>
      </c>
      <c r="B10" s="19" t="str">
        <f>IFERROR(VLOOKUP($A10,Entries!$A1:$F248,4,FALSE),"")</f>
        <v>Jodie Kelly</v>
      </c>
      <c r="C10" s="19" t="str">
        <f>IFERROR(VLOOKUP($A10,Entries!$A1:$F248,5,FALSE),"")</f>
        <v>Quansborough Golden Boy</v>
      </c>
      <c r="D10" s="19" t="str">
        <f>IFERROR(VLOOKUP($A10,Entries!$A1:$F248,6,FALSE),"")</f>
        <v xml:space="preserve">Bath </v>
      </c>
      <c r="E10" s="20">
        <f>IF(SUMIF('DR (100)'!$A1:$A34,$A10,'DR (100)'!$D1:$D34)=0,"",SUMIF('DR (100)'!$A1:$A34,$A10,'DR (100)'!$D1:$D34))</f>
        <v>30.8</v>
      </c>
      <c r="F10" s="20">
        <f>IFERROR(VLOOKUP(A10,'SJ (100)'!A1:D80,4,FALSE),"")</f>
        <v>4</v>
      </c>
      <c r="G10" s="20">
        <f>IFERROR(VLOOKUP(A10,'XCT (100)'!A1:D100,4,FALSE),"")</f>
        <v>0</v>
      </c>
      <c r="H10" s="20">
        <f>IF(G10=0,SUMIF('XCT (100)'!A1:A100,$A10,'XCT (100)'!B1:B100),"")</f>
        <v>4.42</v>
      </c>
      <c r="I10" s="20">
        <f>IFERROR(VLOOKUP(A10,'XC (100)'!A1:B130,2,FALSE),"")</f>
        <v>0</v>
      </c>
      <c r="J10" s="20">
        <f>IF(F10="E","E",IF(I10="E","E",IF(F10="R","R",IF(I10="R","R",SUM(E10:F10,I10)+IF(G10="",0,IF(G10&gt;0,G10,-G10))))))</f>
        <v>34.799999999999997</v>
      </c>
      <c r="K10" s="20">
        <f>IFERROR(RANK(J10,J$6:J$15,1),"")</f>
        <v>4</v>
      </c>
      <c r="L10" s="44"/>
    </row>
    <row r="11" spans="1:12" ht="27.6" customHeight="1" x14ac:dyDescent="0.25">
      <c r="A11" s="18">
        <v>120</v>
      </c>
      <c r="B11" s="19" t="str">
        <f>IFERROR(VLOOKUP($A11,Entries!$A1:$F248,4,FALSE),"")</f>
        <v>Becky Ormond</v>
      </c>
      <c r="C11" s="19" t="str">
        <f>IFERROR(VLOOKUP($A11,Entries!$A1:$F248,5,FALSE),"")</f>
        <v>Quarme Affaere</v>
      </c>
      <c r="D11" s="19" t="str">
        <f>IFERROR(VLOOKUP($A11,Entries!$A1:$F248,6,FALSE),"")</f>
        <v>Kennet Vale</v>
      </c>
      <c r="E11" s="36"/>
      <c r="F11" s="36"/>
      <c r="G11" s="36"/>
      <c r="H11" s="36"/>
      <c r="I11" s="36"/>
      <c r="J11" s="20"/>
      <c r="K11" s="17" t="s">
        <v>572</v>
      </c>
      <c r="L11" s="45"/>
    </row>
    <row r="12" spans="1:12" ht="27.6" customHeight="1" x14ac:dyDescent="0.25">
      <c r="A12" s="18">
        <v>111</v>
      </c>
      <c r="B12" s="19" t="str">
        <f>IFERROR(VLOOKUP($A12,Entries!$A1:$F248,4,FALSE),"")</f>
        <v>Abbey Read</v>
      </c>
      <c r="C12" s="19" t="str">
        <f>IFERROR(VLOOKUP($A12,Entries!$A1:$F248,5,FALSE),"")</f>
        <v>King of Treasures</v>
      </c>
      <c r="D12" s="19" t="str">
        <f>IFERROR(VLOOKUP($A12,Entries!$A1:$F248,6,FALSE),"")</f>
        <v>Kingsleaze</v>
      </c>
      <c r="E12" s="20">
        <f>IF(SUMIF('DR (100)'!$A1:$A34,$A12,'DR (100)'!$D1:$D34)=0,"",SUMIF('DR (100)'!$A1:$A34,$A12,'DR (100)'!$D1:$D34))</f>
        <v>34.5</v>
      </c>
      <c r="F12" s="20">
        <f>IFERROR(VLOOKUP(A12,'SJ (100)'!A1:D80,4,FALSE),"")</f>
        <v>4</v>
      </c>
      <c r="G12" s="20">
        <f>IFERROR(VLOOKUP(A12,'XCT (100)'!A1:D100,4,FALSE),"")</f>
        <v>4</v>
      </c>
      <c r="H12" s="17" t="str">
        <f>IF(G12=0,SUMIF('XCT (100)'!A1:A100,$A12,'XCT (100)'!B1:B100),"")</f>
        <v/>
      </c>
      <c r="I12" s="20">
        <f>IFERROR(VLOOKUP(A12,'XC (100)'!A1:B130,2,FALSE),"")</f>
        <v>20</v>
      </c>
      <c r="J12" s="20">
        <f>IF(F12="E","E",IF(I12="E","E",IF(F12="R","R",IF(I12="R","R",SUM(E12:F12,I12)+IF(G12="",0,IF(G12&gt;0,G12,-G12))))))</f>
        <v>62.5</v>
      </c>
      <c r="K12" s="20">
        <f>IFERROR(RANK(J12,J$6:J$15,1),"")</f>
        <v>7</v>
      </c>
      <c r="L12" s="44"/>
    </row>
    <row r="13" spans="1:12" ht="27.6" customHeight="1" x14ac:dyDescent="0.25">
      <c r="A13" s="18">
        <v>119</v>
      </c>
      <c r="B13" s="19" t="str">
        <f>IFERROR(VLOOKUP($A13,Entries!$A1:$F248,4,FALSE),"")</f>
        <v>Abbey Read</v>
      </c>
      <c r="C13" s="19" t="str">
        <f>IFERROR(VLOOKUP($A13,Entries!$A1:$F248,5,FALSE),"")</f>
        <v>Billy McIlroy</v>
      </c>
      <c r="D13" s="19" t="str">
        <f>IFERROR(VLOOKUP($A13,Entries!$A1:$F248,6,FALSE),"")</f>
        <v>Kingsleaze</v>
      </c>
      <c r="E13" s="20">
        <f>IF(SUMIF('DR (100)'!$A1:$A34,$A13,'DR (100)'!$D1:$D34)=0,"",SUMIF('DR (100)'!$A1:$A34,$A13,'DR (100)'!$D1:$D34))</f>
        <v>29.2</v>
      </c>
      <c r="F13" s="20">
        <f>IFERROR(VLOOKUP(A13,'SJ (100)'!A1:D80,4,FALSE),"")</f>
        <v>0</v>
      </c>
      <c r="G13" s="20">
        <f>IFERROR(VLOOKUP(A13,'XCT (100)'!A1:D100,4,FALSE),"")</f>
        <v>27.2</v>
      </c>
      <c r="H13" s="17" t="str">
        <f>IF(G13=0,SUMIF('XCT (100)'!A1:A100,$A13,'XCT (100)'!B1:B100),"")</f>
        <v/>
      </c>
      <c r="I13" s="20">
        <f>IFERROR(VLOOKUP(A13,'XC (100)'!A1:B130,2,FALSE),"")</f>
        <v>60</v>
      </c>
      <c r="J13" s="20">
        <f>IF(F13="E","E",IF(I13="E","E",IF(F13="R","R",IF(I13="R","R",SUM(E13:F13,I13)+IF(G13="",0,IF(G13&gt;0,G13,-G13))))))</f>
        <v>116.4</v>
      </c>
      <c r="K13" s="20">
        <f>IFERROR(RANK(J13,J$6:J$15,1),"")</f>
        <v>8</v>
      </c>
      <c r="L13" s="44"/>
    </row>
    <row r="14" spans="1:12" ht="27.6" customHeight="1" x14ac:dyDescent="0.25">
      <c r="A14" s="18">
        <v>128</v>
      </c>
      <c r="B14" s="19" t="str">
        <f>IFERROR(VLOOKUP($A14,Entries!$A1:$F248,4,FALSE),"")</f>
        <v>Chloe Arnold</v>
      </c>
      <c r="C14" s="19" t="str">
        <f>IFERROR(VLOOKUP($A14,Entries!$A1:$F248,5,FALSE),"")</f>
        <v>Fox's Silver Moon</v>
      </c>
      <c r="D14" s="19" t="str">
        <f>IFERROR(VLOOKUP($A14,Entries!$A1:$F248,6,FALSE),"")</f>
        <v>Swindon</v>
      </c>
      <c r="E14" s="20">
        <f>IF(SUMIF('DR (100)'!$A1:$A34,$A14,'DR (100)'!$D1:$D34)=0,"",SUMIF('DR (100)'!$A1:$A34,$A14,'DR (100)'!$D1:$D34))</f>
        <v>28.9</v>
      </c>
      <c r="F14" s="20">
        <f>IFERROR(VLOOKUP(A14,'SJ (100)'!A1:D80,4,FALSE),"")</f>
        <v>5</v>
      </c>
      <c r="G14" s="20">
        <f>IFERROR(VLOOKUP(A14,'XCT (100)'!A1:D100,4,FALSE),"")</f>
        <v>1.2</v>
      </c>
      <c r="H14" s="17" t="str">
        <f>IF(G14=0,SUMIF('XCT (100)'!A1:A100,$A14,'XCT (100)'!B1:B100),"")</f>
        <v/>
      </c>
      <c r="I14" s="20">
        <f>IFERROR(VLOOKUP(A14,'XC (100)'!A1:B130,2,FALSE),"")</f>
        <v>0</v>
      </c>
      <c r="J14" s="20">
        <f>IF(F14="E","E",IF(I14="E","E",IF(F14="R","R",IF(I14="R","R",SUM(E14:F14,I14)+IF(G14="",0,IF(G14&gt;0,G14,-G14))))))</f>
        <v>35.1</v>
      </c>
      <c r="K14" s="20">
        <f>IFERROR(RANK(J14,J$6:J$15,1),"")</f>
        <v>5</v>
      </c>
      <c r="L14" s="45"/>
    </row>
    <row r="15" spans="1:12" ht="27.6" customHeight="1" x14ac:dyDescent="0.25">
      <c r="A15" s="18">
        <v>121</v>
      </c>
      <c r="B15" s="19" t="str">
        <f>IFERROR(VLOOKUP($A15,Entries!$A1:$F248,4,FALSE),"")</f>
        <v>Rachel Tippins</v>
      </c>
      <c r="C15" s="19" t="str">
        <f>IFERROR(VLOOKUP($A15,Entries!$A1:$F248,5,FALSE),"")</f>
        <v>Ryans Spot</v>
      </c>
      <c r="D15" s="19" t="str">
        <f>IFERROR(VLOOKUP($A15,Entries!$A1:$F248,6,FALSE),"")</f>
        <v>VWH</v>
      </c>
      <c r="E15" s="20">
        <f>IF(SUMIF('DR (100)'!$A1:$A34,$A15,'DR (100)'!$D1:$D34)=0,"",SUMIF('DR (100)'!$A1:$A34,$A15,'DR (100)'!$D1:$D34))</f>
        <v>27.9</v>
      </c>
      <c r="F15" s="20">
        <f>IFERROR(VLOOKUP(A15,'SJ (100)'!A1:D80,4,FALSE),"")</f>
        <v>4</v>
      </c>
      <c r="G15" s="20">
        <f>IFERROR(VLOOKUP(A15,'XCT (100)'!A1:D100,4,FALSE),"")</f>
        <v>0</v>
      </c>
      <c r="H15" s="20">
        <f>IF(G15=0,SUMIF('XCT (100)'!A1:A100,$A15,'XCT (100)'!B1:B100),"")</f>
        <v>4.37</v>
      </c>
      <c r="I15" s="20">
        <f>IFERROR(VLOOKUP(A15,'XC (100)'!A1:B130,2,FALSE),"")</f>
        <v>0</v>
      </c>
      <c r="J15" s="20">
        <f>IF(F15="E","E",IF(I15="E","E",IF(F15="R","R",IF(I15="R","R",SUM(E15:F15,I15)+IF(G15="",0,IF(G15&gt;0,G15,-G15))))))</f>
        <v>31.9</v>
      </c>
      <c r="K15" s="20">
        <f>IFERROR(RANK(J15,J$6:J$15,1),"")</f>
        <v>1</v>
      </c>
      <c r="L15" s="44"/>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
  <sheetViews>
    <sheetView showGridLines="0" topLeftCell="A3" workbookViewId="0"/>
  </sheetViews>
  <sheetFormatPr defaultColWidth="9.140625" defaultRowHeight="14.25" customHeight="1" x14ac:dyDescent="0.25"/>
  <cols>
    <col min="1" max="1" width="5" style="46" customWidth="1"/>
    <col min="2" max="3" width="18.42578125" style="46" customWidth="1"/>
    <col min="4" max="4" width="9.140625" style="46" hidden="1" customWidth="1"/>
    <col min="5" max="11" width="7" style="46" customWidth="1"/>
    <col min="12" max="256" width="9.140625" style="46" customWidth="1"/>
  </cols>
  <sheetData>
    <row r="1" spans="1:11" ht="14.25" hidden="1" customHeight="1" x14ac:dyDescent="0.25">
      <c r="A1" s="11"/>
      <c r="B1" s="11"/>
      <c r="C1" s="11"/>
      <c r="D1" s="11"/>
      <c r="E1" s="11"/>
      <c r="F1" s="11"/>
      <c r="G1" s="10" t="s">
        <v>545</v>
      </c>
      <c r="H1" s="11"/>
      <c r="I1" s="11"/>
      <c r="J1" s="11"/>
      <c r="K1" s="11"/>
    </row>
    <row r="2" spans="1:11" ht="14.25" hidden="1" customHeight="1" x14ac:dyDescent="0.25">
      <c r="A2" s="11"/>
      <c r="B2" s="11"/>
      <c r="C2" s="11"/>
      <c r="D2" s="11"/>
      <c r="E2" s="11"/>
      <c r="F2" s="13"/>
      <c r="G2" s="11"/>
      <c r="H2" s="11"/>
      <c r="I2" s="11"/>
      <c r="J2" s="11"/>
      <c r="K2" s="11"/>
    </row>
    <row r="3" spans="1:11" ht="26.25" customHeight="1" x14ac:dyDescent="0.4">
      <c r="A3" s="14" t="s">
        <v>574</v>
      </c>
      <c r="B3" s="11"/>
      <c r="C3" s="11"/>
      <c r="D3" s="11"/>
      <c r="E3" s="11"/>
      <c r="F3" s="13"/>
      <c r="G3" s="11"/>
      <c r="H3" s="11"/>
      <c r="I3" s="11"/>
      <c r="J3" s="11"/>
      <c r="K3" s="11"/>
    </row>
    <row r="4" spans="1:11" ht="8.1" customHeight="1" x14ac:dyDescent="0.25">
      <c r="A4" s="15"/>
      <c r="B4" s="15"/>
      <c r="C4" s="15"/>
      <c r="D4" s="15"/>
      <c r="E4" s="15"/>
      <c r="F4" s="16"/>
      <c r="G4" s="15"/>
      <c r="H4" s="15"/>
      <c r="I4" s="15"/>
      <c r="J4" s="15"/>
      <c r="K4" s="15"/>
    </row>
    <row r="5" spans="1:11" ht="27.6" customHeight="1" x14ac:dyDescent="0.25">
      <c r="A5" s="17" t="s">
        <v>547</v>
      </c>
      <c r="B5" s="17" t="s">
        <v>9</v>
      </c>
      <c r="C5" s="17" t="s">
        <v>10</v>
      </c>
      <c r="D5" s="17" t="s">
        <v>11</v>
      </c>
      <c r="E5" s="17" t="s">
        <v>548</v>
      </c>
      <c r="F5" s="17" t="s">
        <v>549</v>
      </c>
      <c r="G5" s="17" t="s">
        <v>550</v>
      </c>
      <c r="H5" s="17" t="s">
        <v>551</v>
      </c>
      <c r="I5" s="17" t="s">
        <v>552</v>
      </c>
      <c r="J5" s="17" t="s">
        <v>553</v>
      </c>
      <c r="K5" s="17" t="s">
        <v>554</v>
      </c>
    </row>
    <row r="6" spans="1:11" ht="27.6" customHeight="1" x14ac:dyDescent="0.25">
      <c r="A6" s="18">
        <v>112</v>
      </c>
      <c r="B6" s="19" t="str">
        <f>IFERROR(VLOOKUP($A6,Entries!$A1:$F248,4,FALSE),"")</f>
        <v>Toby Piggott</v>
      </c>
      <c r="C6" s="19" t="str">
        <f>IFERROR(VLOOKUP($A6,Entries!$A1:$F248,5,FALSE),"")</f>
        <v>Mermured Promise</v>
      </c>
      <c r="D6" s="24">
        <f>IFERROR(VLOOKUP($A6,Entries!$A1:$F248,6,FALSE),"")</f>
        <v>0</v>
      </c>
      <c r="E6" s="18">
        <v>33.9</v>
      </c>
      <c r="F6" s="17" t="str">
        <f>IFERROR(VLOOKUP(A6,'SJ (100+)'!A1:D80,4,FALSE),"")</f>
        <v/>
      </c>
      <c r="G6" s="20">
        <f>IFERROR(VLOOKUP(A6,'XCT (100)'!A1:D100,4,FALSE),"")</f>
        <v>23.2</v>
      </c>
      <c r="H6" s="17" t="str">
        <f>IF(G6=0,SUMIF('XCT (100)'!A1:A100,$A6,'XCT (100)'!B1:B100),"")</f>
        <v/>
      </c>
      <c r="I6" s="20">
        <f>IFERROR(VLOOKUP(A6,'XC (100)'!A1:B130,2,FALSE),"")</f>
        <v>0</v>
      </c>
      <c r="J6" s="20">
        <f>IF(F6="E","E",IF(I6="E","E",IF(F6="R","R",IF(I6="R","R",SUM(E6:F6,I6)+IF(G6="",0,IF(G6&gt;0,G6,-G6))))))</f>
        <v>57.099999999999994</v>
      </c>
      <c r="K6" s="20">
        <f>IFERROR(RANK(J6,J$6:J$9,1),"")</f>
        <v>2</v>
      </c>
    </row>
    <row r="7" spans="1:11" ht="27.6" customHeight="1" x14ac:dyDescent="0.25">
      <c r="A7" s="18">
        <v>125</v>
      </c>
      <c r="B7" s="19" t="str">
        <f>IFERROR(VLOOKUP($A7,Entries!$A1:$F248,4,FALSE),"")</f>
        <v>Lucy Pope</v>
      </c>
      <c r="C7" s="19" t="str">
        <f>IFERROR(VLOOKUP($A7,Entries!$A1:$F248,5,FALSE),"")</f>
        <v>Spider</v>
      </c>
      <c r="D7" s="24">
        <f>IFERROR(VLOOKUP($A7,Entries!$A1:$F248,6,FALSE),"")</f>
        <v>0</v>
      </c>
      <c r="E7" s="18">
        <v>35</v>
      </c>
      <c r="F7" s="18">
        <v>9</v>
      </c>
      <c r="G7" s="36"/>
      <c r="H7" s="36"/>
      <c r="I7" s="36"/>
      <c r="J7" s="17" t="s">
        <v>205</v>
      </c>
      <c r="K7" s="17" t="s">
        <v>205</v>
      </c>
    </row>
    <row r="8" spans="1:11" ht="27.6" customHeight="1" x14ac:dyDescent="0.25">
      <c r="A8" s="18">
        <v>126</v>
      </c>
      <c r="B8" s="47" t="str">
        <f>IFERROR(VLOOKUP($A8,Entries!$A1:$F248,4,FALSE),"")</f>
        <v>Rachel Drewitt</v>
      </c>
      <c r="C8" s="19" t="str">
        <f>IFERROR(VLOOKUP($A8,Entries!$A1:$F248,5,FALSE),"")</f>
        <v>Charlie</v>
      </c>
      <c r="D8" s="24">
        <f>IFERROR(VLOOKUP($A8,Entries!$A1:$F248,6,FALSE),"")</f>
        <v>0</v>
      </c>
      <c r="E8" s="18">
        <v>31.1</v>
      </c>
      <c r="F8" s="18">
        <v>4</v>
      </c>
      <c r="G8" s="36"/>
      <c r="H8" s="36"/>
      <c r="I8" s="36"/>
      <c r="J8" s="17" t="s">
        <v>205</v>
      </c>
      <c r="K8" s="17" t="s">
        <v>205</v>
      </c>
    </row>
    <row r="9" spans="1:11" ht="27.6" customHeight="1" x14ac:dyDescent="0.25">
      <c r="A9" s="18">
        <v>127</v>
      </c>
      <c r="B9" s="19" t="str">
        <f>IFERROR(VLOOKUP($A9,Entries!$A1:$F248,4,FALSE),"")</f>
        <v>Ashley Davey</v>
      </c>
      <c r="C9" s="19" t="str">
        <f>IFERROR(VLOOKUP($A9,Entries!$A1:$F248,5,FALSE),"")</f>
        <v>CVS Catch the Romance</v>
      </c>
      <c r="D9" s="24">
        <f>IFERROR(VLOOKUP($A9,Entries!$A1:$F248,6,FALSE),"")</f>
        <v>0</v>
      </c>
      <c r="E9" s="18">
        <v>33.9</v>
      </c>
      <c r="F9" s="17" t="str">
        <f>IFERROR(VLOOKUP(A9,'SJ (100+)'!A1:D80,4,FALSE),"")</f>
        <v/>
      </c>
      <c r="G9" s="20">
        <f>IFERROR(VLOOKUP(A9,'XCT (100)'!A1:D100,4,FALSE),"")</f>
        <v>6.8</v>
      </c>
      <c r="H9" s="17" t="str">
        <f>IF(G9=0,SUMIF('XCT (100)'!A1:A100,$A9,'XCT (100)'!B1:B100),"")</f>
        <v/>
      </c>
      <c r="I9" s="20">
        <f>IFERROR(VLOOKUP(A9,'XC (100)'!A1:B130,2,FALSE),"")</f>
        <v>0</v>
      </c>
      <c r="J9" s="20">
        <f>IF(F9="E","E",IF(I9="E","E",IF(F9="R","R",IF(I9="R","R",SUM(E9:F9,I9)+IF(G9="",0,IF(G9&gt;0,G9,-G9))))))</f>
        <v>40.699999999999996</v>
      </c>
      <c r="K9" s="20">
        <f>IFERROR(RANK(J9,J$6:J$9,1),"")</f>
        <v>1</v>
      </c>
    </row>
    <row r="10" spans="1:11" ht="15" customHeight="1" x14ac:dyDescent="0.25">
      <c r="A10" s="22"/>
      <c r="B10" s="22"/>
      <c r="C10" s="22"/>
      <c r="D10" s="22"/>
      <c r="E10" s="22"/>
      <c r="F10" s="22"/>
      <c r="G10" s="22"/>
      <c r="H10" s="22"/>
      <c r="I10" s="22"/>
      <c r="J10" s="22"/>
      <c r="K10" s="22"/>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Export Summary</vt:lpstr>
      <vt:lpstr>Entries</vt:lpstr>
      <vt:lpstr>80 A</vt:lpstr>
      <vt:lpstr>80B</vt:lpstr>
      <vt:lpstr>80 B2</vt:lpstr>
      <vt:lpstr>80 C</vt:lpstr>
      <vt:lpstr>100+ D</vt:lpstr>
      <vt:lpstr>100 E1</vt:lpstr>
      <vt:lpstr>100 E2</vt:lpstr>
      <vt:lpstr>90 F</vt:lpstr>
      <vt:lpstr>90 G</vt:lpstr>
      <vt:lpstr>90 H</vt:lpstr>
      <vt:lpstr>Teams (80 S)</vt:lpstr>
      <vt:lpstr>Teams (90 S)</vt:lpstr>
      <vt:lpstr>Teams (90 J)</vt:lpstr>
      <vt:lpstr>DR (80)</vt:lpstr>
      <vt:lpstr>SJ (80)</vt:lpstr>
      <vt:lpstr>XC (80)</vt:lpstr>
      <vt:lpstr>XCT (80)</vt:lpstr>
      <vt:lpstr>DR (100+)</vt:lpstr>
      <vt:lpstr>SJ (100+)</vt:lpstr>
      <vt:lpstr>DR (100)</vt:lpstr>
      <vt:lpstr>SJ (100)</vt:lpstr>
      <vt:lpstr>XC (100)</vt:lpstr>
      <vt:lpstr>XCT (100)</vt:lpstr>
      <vt:lpstr>DR (90)</vt:lpstr>
      <vt:lpstr>DR Score Master (Print)</vt:lpstr>
      <vt:lpstr>XC Times Master (Print)</vt:lpstr>
      <vt:lpstr>SJ (90)</vt:lpstr>
      <vt:lpstr>XC (90)</vt:lpstr>
      <vt:lpstr>XCT (90)</vt:lpstr>
      <vt:lpstr>XCT Master (90)</vt:lpstr>
      <vt:lpstr>XCT Master (100)</vt:lpstr>
      <vt:lpstr>XCT Master (80)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Shelagh Fishlock</cp:lastModifiedBy>
  <cp:lastPrinted>2018-07-02T13:50:58Z</cp:lastPrinted>
  <dcterms:created xsi:type="dcterms:W3CDTF">2018-07-02T13:18:01Z</dcterms:created>
  <dcterms:modified xsi:type="dcterms:W3CDTF">2018-07-04T05:08:19Z</dcterms:modified>
</cp:coreProperties>
</file>