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carolyntaylor/Library/Mobile Documents/com~apple~CloudDocs/"/>
    </mc:Choice>
  </mc:AlternateContent>
  <xr:revisionPtr revIDLastSave="0" documentId="8_{B4387142-57DD-E84C-A58B-929F0E90E270}" xr6:coauthVersionLast="36" xr6:coauthVersionMax="36" xr10:uidLastSave="{00000000-0000-0000-0000-000000000000}"/>
  <bookViews>
    <workbookView xWindow="0" yWindow="460" windowWidth="28800" windowHeight="16420" xr2:uid="{00000000-000D-0000-FFFF-FFFF00000000}"/>
  </bookViews>
  <sheets>
    <sheet name="Results Individual" sheetId="2" r:id="rId1"/>
    <sheet name="ResultsTeam" sheetId="3" r:id="rId2"/>
    <sheet name="Placings" sheetId="4" r:id="rId3"/>
  </sheets>
  <calcPr calcId="181029"/>
</workbook>
</file>

<file path=xl/calcChain.xml><?xml version="1.0" encoding="utf-8"?>
<calcChain xmlns="http://schemas.openxmlformats.org/spreadsheetml/2006/main">
  <c r="L31" i="2" l="1"/>
  <c r="T55" i="2"/>
  <c r="T53" i="2"/>
  <c r="T52" i="2"/>
  <c r="C17" i="4"/>
  <c r="C19" i="4"/>
  <c r="C9" i="4"/>
  <c r="C15" i="4"/>
  <c r="C16" i="4"/>
  <c r="C5" i="4"/>
  <c r="C18" i="4"/>
  <c r="C8" i="4"/>
  <c r="C10" i="4"/>
  <c r="C4" i="4"/>
  <c r="C3" i="4"/>
  <c r="C13" i="4"/>
  <c r="C12" i="4"/>
  <c r="C14" i="4"/>
  <c r="C11" i="4"/>
  <c r="C7" i="4"/>
  <c r="C6" i="4"/>
  <c r="H47" i="2"/>
  <c r="H46" i="2"/>
  <c r="H45" i="2"/>
  <c r="H44" i="2"/>
  <c r="H43" i="2"/>
  <c r="H42" i="2"/>
  <c r="H41" i="2"/>
  <c r="H40" i="2"/>
  <c r="H38" i="2"/>
  <c r="H36" i="2"/>
  <c r="H35" i="2"/>
  <c r="H34" i="2"/>
  <c r="H33" i="2"/>
  <c r="H32" i="2"/>
  <c r="H31" i="2"/>
  <c r="H30" i="2"/>
  <c r="S48" i="2"/>
  <c r="S47" i="2"/>
  <c r="S46" i="2"/>
  <c r="S45" i="2"/>
  <c r="S44" i="2"/>
  <c r="S43" i="2"/>
  <c r="S40" i="2"/>
  <c r="S38" i="2"/>
  <c r="S37" i="2"/>
  <c r="S36" i="2"/>
  <c r="S35" i="2"/>
  <c r="S34" i="2"/>
  <c r="S33" i="2"/>
  <c r="S31" i="2"/>
  <c r="S21" i="2"/>
  <c r="S20" i="2"/>
  <c r="S19" i="2"/>
  <c r="S18" i="2"/>
  <c r="S17" i="2"/>
  <c r="S16" i="2"/>
  <c r="S15" i="2"/>
  <c r="S14" i="2"/>
  <c r="S12" i="2"/>
  <c r="S11" i="2"/>
  <c r="S10" i="2"/>
  <c r="S9" i="2"/>
  <c r="S8" i="2"/>
  <c r="S7" i="2"/>
  <c r="S6" i="2"/>
  <c r="S5" i="2"/>
  <c r="S4" i="2"/>
  <c r="H24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H7" i="2"/>
  <c r="H6" i="2"/>
  <c r="H5" i="2"/>
  <c r="L17" i="2" l="1"/>
  <c r="L53" i="2"/>
  <c r="L55" i="2" s="1"/>
  <c r="L56" i="2" s="1"/>
  <c r="L36" i="2"/>
  <c r="L37" i="2" s="1"/>
  <c r="L38" i="2" s="1"/>
  <c r="L39" i="2" s="1"/>
  <c r="L41" i="2" s="1"/>
  <c r="A43" i="2"/>
  <c r="A17" i="2"/>
  <c r="A18" i="2" s="1"/>
  <c r="A19" i="2" s="1"/>
  <c r="A20" i="2" s="1"/>
  <c r="A21" i="2" s="1"/>
  <c r="A23" i="2" s="1"/>
  <c r="A24" i="2" s="1"/>
  <c r="A25" i="2" s="1"/>
  <c r="L32" i="2"/>
  <c r="L33" i="2" s="1"/>
  <c r="L34" i="2" s="1"/>
  <c r="A31" i="2"/>
  <c r="A32" i="2" s="1"/>
  <c r="A33" i="2" s="1"/>
  <c r="A34" i="2" s="1"/>
  <c r="A35" i="2" s="1"/>
  <c r="A37" i="2" s="1"/>
  <c r="A38" i="2" s="1"/>
  <c r="A41" i="2" s="1"/>
  <c r="A11" i="2"/>
  <c r="A12" i="2" s="1"/>
  <c r="A13" i="2" s="1"/>
  <c r="A14" i="2" s="1"/>
  <c r="A5" i="2"/>
  <c r="A6" i="2" s="1"/>
  <c r="A7" i="2" s="1"/>
  <c r="A8" i="2" s="1"/>
  <c r="A9" i="2" s="1"/>
  <c r="A44" i="2" l="1"/>
  <c r="A45" i="2" s="1"/>
  <c r="A46" i="2" s="1"/>
  <c r="A47" i="2" s="1"/>
  <c r="L42" i="2"/>
  <c r="A39" i="2"/>
  <c r="L43" i="2" l="1"/>
  <c r="L44" i="2" s="1"/>
  <c r="L45" i="2" s="1"/>
  <c r="L47" i="2" s="1"/>
  <c r="L48" i="2" s="1"/>
  <c r="L49" i="2" s="1"/>
  <c r="L15" i="2"/>
  <c r="L18" i="2"/>
  <c r="L19" i="2" s="1"/>
  <c r="L20" i="2" s="1"/>
  <c r="L21" i="2" s="1"/>
  <c r="L5" i="2"/>
  <c r="L6" i="2" s="1"/>
  <c r="L7" i="2" s="1"/>
  <c r="L8" i="2" s="1"/>
  <c r="L9" i="2" s="1"/>
  <c r="L11" i="2"/>
  <c r="L12" i="2" s="1"/>
  <c r="L13" i="2" s="1"/>
</calcChain>
</file>

<file path=xl/sharedStrings.xml><?xml version="1.0" encoding="utf-8"?>
<sst xmlns="http://schemas.openxmlformats.org/spreadsheetml/2006/main" count="710" uniqueCount="243">
  <si>
    <t xml:space="preserve">Intermediate Senior Dressage </t>
  </si>
  <si>
    <t>Time</t>
  </si>
  <si>
    <t>Bridle No.</t>
  </si>
  <si>
    <t>Rider</t>
  </si>
  <si>
    <t>Horse</t>
  </si>
  <si>
    <t>Club</t>
  </si>
  <si>
    <t>Score</t>
  </si>
  <si>
    <t>Collectives</t>
  </si>
  <si>
    <t>%</t>
  </si>
  <si>
    <t>Team Position</t>
  </si>
  <si>
    <t>Finish</t>
  </si>
  <si>
    <t>Test</t>
  </si>
  <si>
    <t>Position</t>
  </si>
  <si>
    <t>Andrea Cox</t>
  </si>
  <si>
    <t>Frampton</t>
  </si>
  <si>
    <t>Bath</t>
  </si>
  <si>
    <t>Charlotte Dicker</t>
  </si>
  <si>
    <t>AM90</t>
  </si>
  <si>
    <t>Senior Intermediate Dressage</t>
  </si>
  <si>
    <t>No</t>
  </si>
  <si>
    <t>Rider Place</t>
  </si>
  <si>
    <t>Team Score</t>
  </si>
  <si>
    <t>Team Place</t>
  </si>
  <si>
    <t>Debbie Martin</t>
  </si>
  <si>
    <t>Melonie Glover</t>
  </si>
  <si>
    <t>Lakeside Cool Guy</t>
  </si>
  <si>
    <t>Sarah Saunders</t>
  </si>
  <si>
    <t>Granville</t>
  </si>
  <si>
    <t>Gemma Holdway</t>
  </si>
  <si>
    <t>Stacey Martin</t>
  </si>
  <si>
    <t>Keely Pearce</t>
  </si>
  <si>
    <t>Alex Richards</t>
  </si>
  <si>
    <t>Fran Dark</t>
  </si>
  <si>
    <t>Bev Snarey</t>
  </si>
  <si>
    <t>Pos</t>
  </si>
  <si>
    <t>Place</t>
  </si>
  <si>
    <t>Zoe Stimpson</t>
  </si>
  <si>
    <t>Shelby Dowding</t>
  </si>
  <si>
    <t>Carol McDonagh</t>
  </si>
  <si>
    <t>Woody</t>
  </si>
  <si>
    <t>Hinton Fairground</t>
  </si>
  <si>
    <t>Kennet Vale</t>
  </si>
  <si>
    <t>Imogen Morgan</t>
  </si>
  <si>
    <t>Abbeyside Paddy</t>
  </si>
  <si>
    <t>Sarah Dew</t>
  </si>
  <si>
    <t>Berkeley</t>
  </si>
  <si>
    <t>VWH</t>
  </si>
  <si>
    <t>Individual</t>
  </si>
  <si>
    <t>Prelim  14 - Arena 1 Judge: Katie Kneen</t>
  </si>
  <si>
    <t>Novice 34 - Arena 2 Judge: Gaye Nicholas</t>
  </si>
  <si>
    <t>Novice 30  - Arena 1 Judge Amanda Heimans</t>
  </si>
  <si>
    <t>Elementary 44 - Arena 2 Judge: Simon Laurens</t>
  </si>
  <si>
    <t>Break</t>
  </si>
  <si>
    <t>M63</t>
  </si>
  <si>
    <t>Karen Turner-Edwards</t>
  </si>
  <si>
    <t>Tynant snapdragon</t>
  </si>
  <si>
    <t>Rachael McCooey</t>
  </si>
  <si>
    <t>Caught Looking</t>
  </si>
  <si>
    <t>Claire Chiba</t>
  </si>
  <si>
    <t>Bob</t>
  </si>
  <si>
    <t>Rebecca Charley</t>
  </si>
  <si>
    <t>Never call me madam</t>
  </si>
  <si>
    <t>Sally Philippidis</t>
  </si>
  <si>
    <t>Tyrlan Total Eclypse</t>
  </si>
  <si>
    <t>Helen Rowe</t>
  </si>
  <si>
    <t>Melrose Lucky Lady</t>
  </si>
  <si>
    <t xml:space="preserve"> Kings Leaze</t>
  </si>
  <si>
    <t>Elaine Chamberlain</t>
  </si>
  <si>
    <t>Tik Tok</t>
  </si>
  <si>
    <t>Kings Leaze</t>
  </si>
  <si>
    <t>Kings leaze</t>
  </si>
  <si>
    <t>Sheepcote Champion Star</t>
  </si>
  <si>
    <t>Daphne Smith</t>
  </si>
  <si>
    <t>Chantelle Oliver-Symonds</t>
  </si>
  <si>
    <t>Stadmorslow coffee n cream</t>
  </si>
  <si>
    <t>Rebecca Neale</t>
  </si>
  <si>
    <t>Plaidypharc Diamond Smuggler</t>
  </si>
  <si>
    <t>Bryony Jones</t>
  </si>
  <si>
    <t>Fariroak</t>
  </si>
  <si>
    <t>Cotswold Edge 1</t>
  </si>
  <si>
    <t>Cotswold Edge 2</t>
  </si>
  <si>
    <t>Nicola Crocker</t>
  </si>
  <si>
    <t>Dee Shee Lady</t>
  </si>
  <si>
    <t>Beaugwent Monty</t>
  </si>
  <si>
    <t>Sara Cloake</t>
  </si>
  <si>
    <t>Cotswold Edge 3</t>
  </si>
  <si>
    <t>Chris Clark</t>
  </si>
  <si>
    <t>Norjack</t>
  </si>
  <si>
    <t>Emma Baggs</t>
  </si>
  <si>
    <t>Tassett Boy</t>
  </si>
  <si>
    <t>Zoe Fogg</t>
  </si>
  <si>
    <t>Barney One Spot</t>
  </si>
  <si>
    <t>Peasedown Diablo</t>
  </si>
  <si>
    <t>Cotswold Edge 4</t>
  </si>
  <si>
    <t>Starstruck</t>
  </si>
  <si>
    <t>Marney McMahon</t>
  </si>
  <si>
    <t>Green Vale all that</t>
  </si>
  <si>
    <t>Sarah Ellis</t>
  </si>
  <si>
    <t>Zeus of Rushall</t>
  </si>
  <si>
    <t>Louise Jones</t>
  </si>
  <si>
    <t>Rafael</t>
  </si>
  <si>
    <t>Saxon A</t>
  </si>
  <si>
    <t>Lynette Buckland</t>
  </si>
  <si>
    <t>Millie</t>
  </si>
  <si>
    <t>Eve Bateman</t>
  </si>
  <si>
    <t>Bwlchyfedwen Bedwyr</t>
  </si>
  <si>
    <t>Hannah Poole</t>
  </si>
  <si>
    <t>Greystone Sea Misty</t>
  </si>
  <si>
    <t xml:space="preserve">Sue Hocking </t>
  </si>
  <si>
    <t>Saxon B</t>
  </si>
  <si>
    <t>Georgina Newton</t>
  </si>
  <si>
    <t>Zero Grand</t>
  </si>
  <si>
    <t>Sharon Blake</t>
  </si>
  <si>
    <t>Grey Pony</t>
  </si>
  <si>
    <t>Ellie Clarke</t>
  </si>
  <si>
    <t>Electorial Roll</t>
  </si>
  <si>
    <t>Megan Blackmar</t>
  </si>
  <si>
    <t>Arie Cari</t>
  </si>
  <si>
    <t>Bath Red</t>
  </si>
  <si>
    <t>Cotswold Conjurer</t>
  </si>
  <si>
    <t>Alexis Symes</t>
  </si>
  <si>
    <t>Glen Carta</t>
  </si>
  <si>
    <t>Alpha Delta Whiskey</t>
  </si>
  <si>
    <t>Ladykillers Little John</t>
  </si>
  <si>
    <t xml:space="preserve">VWH </t>
  </si>
  <si>
    <t>Fi Baughton</t>
  </si>
  <si>
    <t>Real Milan</t>
  </si>
  <si>
    <t>Annitta Engal</t>
  </si>
  <si>
    <t>Curraghauarna Mara</t>
  </si>
  <si>
    <t>Bex Woolf</t>
  </si>
  <si>
    <t>Hillground Wooleena</t>
  </si>
  <si>
    <t>SVRC 1</t>
  </si>
  <si>
    <t xml:space="preserve">Rhian Green </t>
  </si>
  <si>
    <t>Blueberry</t>
  </si>
  <si>
    <t>Rolo IV</t>
  </si>
  <si>
    <t>Denise McGuinnes</t>
  </si>
  <si>
    <t>Addrigoole Hero</t>
  </si>
  <si>
    <t>Rose Lambert</t>
  </si>
  <si>
    <t>Norton Harvest man</t>
  </si>
  <si>
    <t>SVRC 2</t>
  </si>
  <si>
    <t>Nicci Cunningham</t>
  </si>
  <si>
    <t>Northwoods Preston</t>
  </si>
  <si>
    <t>Aimee Caddick</t>
  </si>
  <si>
    <t>Laurem Rebel</t>
  </si>
  <si>
    <t>Vikki Swindell</t>
  </si>
  <si>
    <t>Cobmando</t>
  </si>
  <si>
    <t>SVRC 3</t>
  </si>
  <si>
    <t>Katie Kneen</t>
  </si>
  <si>
    <t>Heather Caddick</t>
  </si>
  <si>
    <t>Castleside Val</t>
  </si>
  <si>
    <t>Kayleigh Poole</t>
  </si>
  <si>
    <t>Joris</t>
  </si>
  <si>
    <t>Jareta Kebero</t>
  </si>
  <si>
    <t>Jen Watkins-Boden</t>
  </si>
  <si>
    <t>A bob or two</t>
  </si>
  <si>
    <t>Katie Roebuck</t>
  </si>
  <si>
    <t>White Cruising</t>
  </si>
  <si>
    <t>Justine Scott</t>
  </si>
  <si>
    <t>Admiral</t>
  </si>
  <si>
    <t>Kate Patterson</t>
  </si>
  <si>
    <t>Apollo VIII</t>
  </si>
  <si>
    <t xml:space="preserve">Wessex Gold Prosecco </t>
  </si>
  <si>
    <t>Nicola Allen</t>
  </si>
  <si>
    <t>Lilly Bell</t>
  </si>
  <si>
    <t>Claire Tobin</t>
  </si>
  <si>
    <t>Claire Maidment</t>
  </si>
  <si>
    <t>Dunmaynor Star</t>
  </si>
  <si>
    <t>Rushmoor Skyfall</t>
  </si>
  <si>
    <t>Morgan kent</t>
  </si>
  <si>
    <t>Kolstein's Don Amigo</t>
  </si>
  <si>
    <t xml:space="preserve">Wessex Gold </t>
  </si>
  <si>
    <t>Sian Coles</t>
  </si>
  <si>
    <t>Catrinus</t>
  </si>
  <si>
    <t>Sarah Couzens</t>
  </si>
  <si>
    <t>Kathleen Griffiths</t>
  </si>
  <si>
    <t>Stanswood Sea Spray</t>
  </si>
  <si>
    <t>Tafechan Dafydd</t>
  </si>
  <si>
    <t>Hollie Cowley</t>
  </si>
  <si>
    <t>Bath Blue</t>
  </si>
  <si>
    <t xml:space="preserve">Gina Van Puyen Brock </t>
  </si>
  <si>
    <t>Mission Accomplished II</t>
  </si>
  <si>
    <t>Jo Ricketts</t>
  </si>
  <si>
    <t>Rock on Rupert</t>
  </si>
  <si>
    <t>Jill Holt</t>
  </si>
  <si>
    <t>Yocasta</t>
  </si>
  <si>
    <t>Dontellempike</t>
  </si>
  <si>
    <r>
      <t xml:space="preserve">Murphys Fusilier </t>
    </r>
    <r>
      <rPr>
        <b/>
        <sz val="14"/>
        <color rgb="FFFF0000"/>
        <rFont val="Calibri"/>
        <family val="2"/>
      </rPr>
      <t>ROR</t>
    </r>
  </si>
  <si>
    <r>
      <t xml:space="preserve">Elviz </t>
    </r>
    <r>
      <rPr>
        <b/>
        <sz val="14"/>
        <color rgb="FFFF0000"/>
        <rFont val="Calibri"/>
        <family val="2"/>
      </rPr>
      <t>ROR</t>
    </r>
  </si>
  <si>
    <t>P14</t>
  </si>
  <si>
    <t>N30</t>
  </si>
  <si>
    <t>N34</t>
  </si>
  <si>
    <t>E44</t>
  </si>
  <si>
    <t>Mel Glover</t>
  </si>
  <si>
    <t>A Bob or Two</t>
  </si>
  <si>
    <t>Fat Boy Slim</t>
  </si>
  <si>
    <t>One Connection</t>
  </si>
  <si>
    <t xml:space="preserve">Team </t>
  </si>
  <si>
    <t>Sazon A</t>
  </si>
  <si>
    <t>Wessex Gold Prosecco</t>
  </si>
  <si>
    <t>Team score</t>
  </si>
  <si>
    <t>Gemma Allan</t>
  </si>
  <si>
    <t>Coreal Lad</t>
  </si>
  <si>
    <t>Lauren Peeling</t>
  </si>
  <si>
    <t>Teagle Patrick the Red</t>
  </si>
  <si>
    <t>Springtime Navigator</t>
  </si>
  <si>
    <t>Team Managers</t>
  </si>
  <si>
    <t>Cotswold Edge</t>
  </si>
  <si>
    <t>Fampton</t>
  </si>
  <si>
    <t>Kennet vale</t>
  </si>
  <si>
    <t>Saxon</t>
  </si>
  <si>
    <t>SVRC</t>
  </si>
  <si>
    <t>Wessex Gold</t>
  </si>
  <si>
    <t>Phone number</t>
  </si>
  <si>
    <t>Justine Jackman</t>
  </si>
  <si>
    <t>Caroline Rich</t>
  </si>
  <si>
    <t>Sue Jones</t>
  </si>
  <si>
    <t>Kim Evans</t>
  </si>
  <si>
    <t>Diana Morgan</t>
  </si>
  <si>
    <t>07801 374828</t>
  </si>
  <si>
    <t>07984 721325</t>
  </si>
  <si>
    <t>07817 923875</t>
  </si>
  <si>
    <t>Janet Stares</t>
  </si>
  <si>
    <t>07950 694769</t>
  </si>
  <si>
    <t>Leah Dickinson</t>
  </si>
  <si>
    <t>07815 058844</t>
  </si>
  <si>
    <t>07980 375547</t>
  </si>
  <si>
    <t>07890 629161</t>
  </si>
  <si>
    <t>Withdrawn</t>
  </si>
  <si>
    <r>
      <t xml:space="preserve">Real Milan </t>
    </r>
    <r>
      <rPr>
        <b/>
        <sz val="14"/>
        <color rgb="FFFF0000"/>
        <rFont val="Calibri"/>
        <family val="2"/>
      </rPr>
      <t>ROR</t>
    </r>
  </si>
  <si>
    <t>Burrewelle Dolly Mixture</t>
  </si>
  <si>
    <t xml:space="preserve"> </t>
  </si>
  <si>
    <t>8=</t>
  </si>
  <si>
    <t>9=</t>
  </si>
  <si>
    <t>W/D</t>
  </si>
  <si>
    <t>Individual Position</t>
  </si>
  <si>
    <t>Team &amp; individual Position</t>
  </si>
  <si>
    <t>Eliminated</t>
  </si>
  <si>
    <t>07811 312524</t>
  </si>
  <si>
    <t>07712 484371</t>
  </si>
  <si>
    <t>Fi Broughton</t>
  </si>
  <si>
    <t>07876 700388</t>
  </si>
  <si>
    <t>E</t>
  </si>
  <si>
    <t>VWH (only 2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</si>
</sst>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24"/>
      <color indexed="8"/>
      <name val="Calibri"/>
      <family val="2"/>
    </font>
    <font>
      <b/>
      <u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/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/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8"/>
      </right>
      <top/>
      <bottom style="medium">
        <color indexed="8"/>
      </bottom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medium">
        <color indexed="64"/>
      </right>
      <top/>
      <bottom style="thin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12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0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2" fillId="0" borderId="1" xfId="0" applyFont="1" applyBorder="1" applyAlignment="1"/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/>
    <xf numFmtId="164" fontId="1" fillId="2" borderId="5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1" xfId="0" applyFont="1" applyFill="1" applyBorder="1" applyAlignment="1"/>
    <xf numFmtId="0" fontId="1" fillId="2" borderId="3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2" borderId="11" xfId="0" applyFont="1" applyFill="1" applyBorder="1" applyAlignment="1"/>
    <xf numFmtId="0" fontId="1" fillId="2" borderId="6" xfId="0" applyFont="1" applyFill="1" applyBorder="1" applyAlignment="1"/>
    <xf numFmtId="164" fontId="1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NumberFormat="1" applyFont="1" applyFill="1" applyAlignment="1"/>
    <xf numFmtId="0" fontId="1" fillId="0" borderId="18" xfId="0" applyFon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49" fontId="1" fillId="0" borderId="22" xfId="0" applyNumberFormat="1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Border="1" applyAlignment="1"/>
    <xf numFmtId="49" fontId="1" fillId="2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Border="1" applyAlignment="1"/>
    <xf numFmtId="2" fontId="1" fillId="0" borderId="22" xfId="0" applyNumberFormat="1" applyFont="1" applyBorder="1" applyAlignment="1"/>
    <xf numFmtId="164" fontId="1" fillId="0" borderId="23" xfId="0" applyNumberFormat="1" applyFont="1" applyBorder="1" applyAlignment="1"/>
    <xf numFmtId="2" fontId="1" fillId="0" borderId="23" xfId="0" applyNumberFormat="1" applyFont="1" applyBorder="1" applyAlignment="1"/>
    <xf numFmtId="1" fontId="1" fillId="0" borderId="23" xfId="0" applyNumberFormat="1" applyFont="1" applyBorder="1" applyAlignment="1"/>
    <xf numFmtId="49" fontId="1" fillId="2" borderId="34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/>
    <xf numFmtId="1" fontId="1" fillId="0" borderId="22" xfId="0" applyNumberFormat="1" applyFont="1" applyBorder="1" applyAlignment="1"/>
    <xf numFmtId="49" fontId="1" fillId="2" borderId="40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/>
    </xf>
    <xf numFmtId="49" fontId="1" fillId="2" borderId="4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/>
    <xf numFmtId="0" fontId="1" fillId="0" borderId="43" xfId="0" applyFont="1" applyBorder="1" applyAlignment="1"/>
    <xf numFmtId="0" fontId="2" fillId="0" borderId="21" xfId="0" applyFont="1" applyBorder="1" applyAlignment="1"/>
    <xf numFmtId="2" fontId="1" fillId="0" borderId="44" xfId="0" applyNumberFormat="1" applyFont="1" applyBorder="1" applyAlignment="1"/>
    <xf numFmtId="0" fontId="1" fillId="0" borderId="44" xfId="0" applyFont="1" applyBorder="1" applyAlignment="1"/>
    <xf numFmtId="0" fontId="2" fillId="0" borderId="23" xfId="0" applyFont="1" applyBorder="1" applyAlignment="1"/>
    <xf numFmtId="49" fontId="7" fillId="2" borderId="25" xfId="0" applyNumberFormat="1" applyFont="1" applyFill="1" applyBorder="1" applyAlignment="1">
      <alignment horizontal="center" vertical="center"/>
    </xf>
    <xf numFmtId="2" fontId="1" fillId="0" borderId="45" xfId="0" applyNumberFormat="1" applyFont="1" applyBorder="1" applyAlignment="1"/>
    <xf numFmtId="49" fontId="1" fillId="4" borderId="31" xfId="0" applyNumberFormat="1" applyFont="1" applyFill="1" applyBorder="1" applyAlignment="1"/>
    <xf numFmtId="164" fontId="1" fillId="4" borderId="31" xfId="0" applyNumberFormat="1" applyFont="1" applyFill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1" fillId="4" borderId="32" xfId="0" applyNumberFormat="1" applyFont="1" applyFill="1" applyBorder="1" applyAlignment="1">
      <alignment horizontal="center" vertical="center" wrapText="1"/>
    </xf>
    <xf numFmtId="0" fontId="7" fillId="4" borderId="31" xfId="0" applyNumberFormat="1" applyFont="1" applyFill="1" applyBorder="1" applyAlignment="1">
      <alignment horizontal="center"/>
    </xf>
    <xf numFmtId="2" fontId="1" fillId="4" borderId="31" xfId="0" applyNumberFormat="1" applyFont="1" applyFill="1" applyBorder="1" applyAlignment="1">
      <alignment horizontal="center" vertical="center"/>
    </xf>
    <xf numFmtId="49" fontId="1" fillId="4" borderId="32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/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2" fontId="1" fillId="4" borderId="27" xfId="0" applyNumberFormat="1" applyFont="1" applyFill="1" applyBorder="1" applyAlignment="1"/>
    <xf numFmtId="2" fontId="1" fillId="4" borderId="47" xfId="0" applyNumberFormat="1" applyFont="1" applyFill="1" applyBorder="1" applyAlignment="1"/>
    <xf numFmtId="0" fontId="7" fillId="4" borderId="46" xfId="0" applyFont="1" applyFill="1" applyBorder="1" applyAlignment="1">
      <alignment horizontal="center"/>
    </xf>
    <xf numFmtId="49" fontId="7" fillId="0" borderId="5" xfId="0" applyNumberFormat="1" applyFont="1" applyBorder="1" applyAlignment="1"/>
    <xf numFmtId="49" fontId="8" fillId="0" borderId="48" xfId="0" applyNumberFormat="1" applyFont="1" applyBorder="1" applyAlignment="1"/>
    <xf numFmtId="49" fontId="7" fillId="0" borderId="8" xfId="0" applyNumberFormat="1" applyFont="1" applyBorder="1" applyAlignment="1"/>
    <xf numFmtId="49" fontId="7" fillId="0" borderId="9" xfId="0" applyNumberFormat="1" applyFont="1" applyBorder="1" applyAlignment="1"/>
    <xf numFmtId="49" fontId="7" fillId="0" borderId="19" xfId="0" applyNumberFormat="1" applyFont="1" applyBorder="1" applyAlignment="1"/>
    <xf numFmtId="49" fontId="7" fillId="0" borderId="17" xfId="0" applyNumberFormat="1" applyFont="1" applyBorder="1" applyAlignment="1"/>
    <xf numFmtId="49" fontId="7" fillId="0" borderId="5" xfId="0" applyNumberFormat="1" applyFont="1" applyFill="1" applyBorder="1" applyAlignment="1"/>
    <xf numFmtId="49" fontId="7" fillId="0" borderId="17" xfId="0" applyNumberFormat="1" applyFont="1" applyFill="1" applyBorder="1" applyAlignment="1"/>
    <xf numFmtId="0" fontId="7" fillId="0" borderId="5" xfId="0" applyFont="1" applyBorder="1" applyAlignment="1"/>
    <xf numFmtId="49" fontId="7" fillId="0" borderId="5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/>
    <xf numFmtId="164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49" fontId="1" fillId="4" borderId="17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/>
    <xf numFmtId="164" fontId="10" fillId="5" borderId="5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" fillId="5" borderId="27" xfId="0" applyNumberFormat="1" applyFont="1" applyFill="1" applyBorder="1" applyAlignment="1"/>
    <xf numFmtId="0" fontId="1" fillId="5" borderId="5" xfId="0" applyFont="1" applyFill="1" applyBorder="1" applyAlignment="1">
      <alignment horizontal="center"/>
    </xf>
    <xf numFmtId="2" fontId="1" fillId="5" borderId="39" xfId="0" applyNumberFormat="1" applyFont="1" applyFill="1" applyBorder="1" applyAlignment="1"/>
    <xf numFmtId="0" fontId="1" fillId="5" borderId="20" xfId="0" applyFont="1" applyFill="1" applyBorder="1" applyAlignment="1">
      <alignment horizontal="center"/>
    </xf>
    <xf numFmtId="49" fontId="7" fillId="5" borderId="20" xfId="0" applyNumberFormat="1" applyFont="1" applyFill="1" applyBorder="1" applyAlignment="1"/>
    <xf numFmtId="164" fontId="1" fillId="5" borderId="20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/>
    <xf numFmtId="0" fontId="0" fillId="2" borderId="23" xfId="0" applyFont="1" applyFill="1" applyBorder="1" applyAlignment="1"/>
    <xf numFmtId="0" fontId="0" fillId="2" borderId="0" xfId="0" applyFont="1" applyFill="1" applyBorder="1" applyAlignment="1"/>
    <xf numFmtId="0" fontId="0" fillId="0" borderId="0" xfId="0" applyNumberFormat="1" applyFont="1" applyBorder="1" applyAlignment="1"/>
    <xf numFmtId="49" fontId="1" fillId="2" borderId="10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49" fontId="5" fillId="2" borderId="51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0" fillId="2" borderId="22" xfId="0" applyFont="1" applyFill="1" applyBorder="1" applyAlignment="1"/>
    <xf numFmtId="0" fontId="3" fillId="2" borderId="22" xfId="0" applyFont="1" applyFill="1" applyBorder="1" applyAlignment="1"/>
    <xf numFmtId="0" fontId="4" fillId="2" borderId="54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56" xfId="0" applyFont="1" applyFill="1" applyBorder="1" applyAlignment="1"/>
    <xf numFmtId="0" fontId="1" fillId="2" borderId="51" xfId="0" applyFont="1" applyFill="1" applyBorder="1" applyAlignment="1"/>
    <xf numFmtId="49" fontId="1" fillId="2" borderId="57" xfId="0" applyNumberFormat="1" applyFont="1" applyFill="1" applyBorder="1" applyAlignment="1"/>
    <xf numFmtId="0" fontId="1" fillId="2" borderId="58" xfId="0" applyFont="1" applyFill="1" applyBorder="1" applyAlignment="1"/>
    <xf numFmtId="0" fontId="1" fillId="2" borderId="59" xfId="0" applyFont="1" applyFill="1" applyBorder="1" applyAlignment="1"/>
    <xf numFmtId="49" fontId="1" fillId="2" borderId="27" xfId="0" applyNumberFormat="1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49" fontId="6" fillId="2" borderId="62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 wrapText="1"/>
    </xf>
    <xf numFmtId="49" fontId="6" fillId="2" borderId="63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44" xfId="0" applyFont="1" applyFill="1" applyBorder="1" applyAlignment="1"/>
    <xf numFmtId="0" fontId="1" fillId="2" borderId="66" xfId="0" applyFont="1" applyFill="1" applyBorder="1" applyAlignment="1"/>
    <xf numFmtId="49" fontId="1" fillId="2" borderId="67" xfId="0" applyNumberFormat="1" applyFont="1" applyFill="1" applyBorder="1" applyAlignment="1"/>
    <xf numFmtId="0" fontId="1" fillId="2" borderId="68" xfId="0" applyFont="1" applyFill="1" applyBorder="1" applyAlignment="1"/>
    <xf numFmtId="0" fontId="1" fillId="0" borderId="0" xfId="0" applyFont="1" applyFill="1" applyBorder="1" applyAlignment="1"/>
    <xf numFmtId="0" fontId="11" fillId="0" borderId="0" xfId="0" applyFont="1" applyAlignment="1"/>
    <xf numFmtId="0" fontId="6" fillId="0" borderId="70" xfId="0" applyNumberFormat="1" applyFont="1" applyBorder="1" applyAlignment="1">
      <alignment horizontal="center" vertical="center"/>
    </xf>
    <xf numFmtId="0" fontId="1" fillId="0" borderId="71" xfId="0" applyFont="1" applyBorder="1" applyAlignment="1"/>
    <xf numFmtId="0" fontId="1" fillId="0" borderId="74" xfId="0" applyFont="1" applyBorder="1" applyAlignment="1"/>
    <xf numFmtId="0" fontId="6" fillId="0" borderId="55" xfId="0" applyNumberFormat="1" applyFont="1" applyBorder="1" applyAlignment="1">
      <alignment horizontal="center" vertical="center"/>
    </xf>
    <xf numFmtId="0" fontId="1" fillId="0" borderId="75" xfId="0" applyFont="1" applyBorder="1" applyAlignment="1"/>
    <xf numFmtId="49" fontId="1" fillId="2" borderId="78" xfId="0" applyNumberFormat="1" applyFont="1" applyFill="1" applyBorder="1" applyAlignment="1"/>
    <xf numFmtId="0" fontId="1" fillId="2" borderId="79" xfId="0" applyFont="1" applyFill="1" applyBorder="1" applyAlignment="1"/>
    <xf numFmtId="0" fontId="1" fillId="2" borderId="80" xfId="0" applyFont="1" applyFill="1" applyBorder="1" applyAlignment="1"/>
    <xf numFmtId="49" fontId="1" fillId="2" borderId="3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/>
    <xf numFmtId="0" fontId="6" fillId="2" borderId="20" xfId="0" applyNumberFormat="1" applyFont="1" applyFill="1" applyBorder="1" applyAlignment="1">
      <alignment horizontal="center" wrapText="1"/>
    </xf>
    <xf numFmtId="0" fontId="6" fillId="2" borderId="81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49" fontId="1" fillId="3" borderId="41" xfId="0" applyNumberFormat="1" applyFont="1" applyFill="1" applyBorder="1" applyAlignment="1">
      <alignment horizontal="center"/>
    </xf>
    <xf numFmtId="49" fontId="6" fillId="3" borderId="41" xfId="0" applyNumberFormat="1" applyFont="1" applyFill="1" applyBorder="1" applyAlignment="1">
      <alignment horizontal="center" wrapText="1"/>
    </xf>
    <xf numFmtId="49" fontId="6" fillId="3" borderId="42" xfId="0" applyNumberFormat="1" applyFont="1" applyFill="1" applyBorder="1" applyAlignment="1">
      <alignment horizontal="center" wrapText="1"/>
    </xf>
    <xf numFmtId="49" fontId="1" fillId="3" borderId="84" xfId="0" applyNumberFormat="1" applyFont="1" applyFill="1" applyBorder="1" applyAlignment="1">
      <alignment horizontal="center"/>
    </xf>
    <xf numFmtId="49" fontId="1" fillId="3" borderId="83" xfId="0" applyNumberFormat="1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49" fontId="7" fillId="0" borderId="20" xfId="0" applyNumberFormat="1" applyFont="1" applyBorder="1" applyAlignment="1"/>
    <xf numFmtId="49" fontId="1" fillId="2" borderId="20" xfId="0" applyNumberFormat="1" applyFont="1" applyFill="1" applyBorder="1" applyAlignment="1">
      <alignment horizontal="center" vertical="center"/>
    </xf>
    <xf numFmtId="0" fontId="1" fillId="2" borderId="89" xfId="0" applyFont="1" applyFill="1" applyBorder="1" applyAlignment="1"/>
    <xf numFmtId="0" fontId="1" fillId="2" borderId="88" xfId="0" applyFont="1" applyFill="1" applyBorder="1" applyAlignment="1"/>
    <xf numFmtId="1" fontId="1" fillId="0" borderId="5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 wrapText="1"/>
    </xf>
    <xf numFmtId="2" fontId="1" fillId="0" borderId="90" xfId="0" applyNumberFormat="1" applyFont="1" applyBorder="1" applyAlignment="1"/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/>
    <xf numFmtId="0" fontId="7" fillId="4" borderId="92" xfId="0" applyFont="1" applyFill="1" applyBorder="1" applyAlignment="1">
      <alignment horizontal="center"/>
    </xf>
    <xf numFmtId="2" fontId="1" fillId="4" borderId="93" xfId="0" applyNumberFormat="1" applyFont="1" applyFill="1" applyBorder="1" applyAlignment="1"/>
    <xf numFmtId="49" fontId="1" fillId="4" borderId="94" xfId="0" applyNumberFormat="1" applyFont="1" applyFill="1" applyBorder="1" applyAlignment="1"/>
    <xf numFmtId="164" fontId="1" fillId="4" borderId="94" xfId="0" applyNumberFormat="1" applyFont="1" applyFill="1" applyBorder="1" applyAlignment="1">
      <alignment horizontal="center" vertical="center"/>
    </xf>
    <xf numFmtId="49" fontId="1" fillId="4" borderId="94" xfId="0" applyNumberFormat="1" applyFont="1" applyFill="1" applyBorder="1" applyAlignment="1">
      <alignment horizontal="center" vertical="center"/>
    </xf>
    <xf numFmtId="2" fontId="1" fillId="0" borderId="75" xfId="0" applyNumberFormat="1" applyFont="1" applyBorder="1" applyAlignment="1"/>
    <xf numFmtId="0" fontId="1" fillId="0" borderId="76" xfId="0" applyFont="1" applyFill="1" applyBorder="1" applyAlignment="1">
      <alignment horizontal="center"/>
    </xf>
    <xf numFmtId="49" fontId="1" fillId="0" borderId="76" xfId="0" applyNumberFormat="1" applyFont="1" applyFill="1" applyBorder="1" applyAlignment="1"/>
    <xf numFmtId="49" fontId="1" fillId="0" borderId="31" xfId="0" applyNumberFormat="1" applyFont="1" applyBorder="1" applyAlignment="1"/>
    <xf numFmtId="164" fontId="1" fillId="0" borderId="76" xfId="0" applyNumberFormat="1" applyFont="1" applyFill="1" applyBorder="1" applyAlignment="1">
      <alignment horizontal="center" vertical="center"/>
    </xf>
    <xf numFmtId="2" fontId="1" fillId="0" borderId="7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49" fontId="7" fillId="0" borderId="31" xfId="0" applyNumberFormat="1" applyFont="1" applyBorder="1" applyAlignment="1"/>
    <xf numFmtId="49" fontId="7" fillId="0" borderId="31" xfId="0" applyNumberFormat="1" applyFont="1" applyFill="1" applyBorder="1" applyAlignment="1"/>
    <xf numFmtId="0" fontId="1" fillId="0" borderId="35" xfId="0" applyFont="1" applyBorder="1" applyAlignment="1">
      <alignment horizontal="center"/>
    </xf>
    <xf numFmtId="49" fontId="7" fillId="0" borderId="35" xfId="0" applyNumberFormat="1" applyFont="1" applyBorder="1" applyAlignment="1"/>
    <xf numFmtId="0" fontId="6" fillId="2" borderId="35" xfId="0" applyNumberFormat="1" applyFont="1" applyFill="1" applyBorder="1" applyAlignment="1">
      <alignment horizontal="center" wrapText="1"/>
    </xf>
    <xf numFmtId="0" fontId="6" fillId="2" borderId="95" xfId="0" applyFont="1" applyFill="1" applyBorder="1" applyAlignment="1">
      <alignment horizontal="center"/>
    </xf>
    <xf numFmtId="0" fontId="6" fillId="2" borderId="96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1" fillId="2" borderId="69" xfId="0" applyNumberFormat="1" applyFont="1" applyFill="1" applyBorder="1" applyAlignment="1">
      <alignment horizontal="center" vertical="center"/>
    </xf>
    <xf numFmtId="49" fontId="1" fillId="2" borderId="69" xfId="0" applyNumberFormat="1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2" borderId="98" xfId="0" applyNumberFormat="1" applyFont="1" applyFill="1" applyBorder="1" applyAlignment="1">
      <alignment horizontal="center" vertical="center"/>
    </xf>
    <xf numFmtId="0" fontId="6" fillId="2" borderId="97" xfId="0" applyNumberFormat="1" applyFont="1" applyFill="1" applyBorder="1" applyAlignment="1">
      <alignment horizontal="center"/>
    </xf>
    <xf numFmtId="49" fontId="7" fillId="0" borderId="69" xfId="0" applyNumberFormat="1" applyFont="1" applyBorder="1" applyAlignment="1"/>
    <xf numFmtId="49" fontId="1" fillId="0" borderId="20" xfId="0" applyNumberFormat="1" applyFont="1" applyBorder="1" applyAlignment="1"/>
    <xf numFmtId="49" fontId="1" fillId="3" borderId="99" xfId="0" applyNumberFormat="1" applyFont="1" applyFill="1" applyBorder="1" applyAlignment="1">
      <alignment horizontal="center"/>
    </xf>
    <xf numFmtId="49" fontId="1" fillId="3" borderId="100" xfId="0" applyNumberFormat="1" applyFont="1" applyFill="1" applyBorder="1" applyAlignment="1">
      <alignment horizontal="center"/>
    </xf>
    <xf numFmtId="49" fontId="1" fillId="3" borderId="101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/>
    <xf numFmtId="0" fontId="2" fillId="0" borderId="43" xfId="0" applyFont="1" applyBorder="1" applyAlignment="1"/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7" xfId="0" applyFont="1" applyBorder="1" applyAlignment="1"/>
    <xf numFmtId="0" fontId="1" fillId="0" borderId="74" xfId="0" applyNumberFormat="1" applyFont="1" applyBorder="1" applyAlignment="1"/>
    <xf numFmtId="0" fontId="1" fillId="0" borderId="37" xfId="0" applyFont="1" applyBorder="1" applyAlignment="1">
      <alignment horizontal="center"/>
    </xf>
    <xf numFmtId="0" fontId="1" fillId="0" borderId="74" xfId="0" applyNumberFormat="1" applyFont="1" applyFill="1" applyBorder="1" applyAlignment="1"/>
    <xf numFmtId="0" fontId="1" fillId="0" borderId="77" xfId="0" applyFont="1" applyBorder="1" applyAlignment="1"/>
    <xf numFmtId="0" fontId="1" fillId="0" borderId="103" xfId="0" applyFont="1" applyBorder="1" applyAlignment="1"/>
    <xf numFmtId="0" fontId="1" fillId="0" borderId="104" xfId="0" applyFont="1" applyBorder="1" applyAlignment="1"/>
    <xf numFmtId="0" fontId="1" fillId="0" borderId="106" xfId="0" applyFont="1" applyBorder="1" applyAlignment="1"/>
    <xf numFmtId="0" fontId="1" fillId="0" borderId="83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7" xfId="0" applyNumberFormat="1" applyFont="1" applyBorder="1" applyAlignment="1">
      <alignment horizontal="left"/>
    </xf>
    <xf numFmtId="0" fontId="1" fillId="0" borderId="107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0" fontId="1" fillId="0" borderId="37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0" fillId="5" borderId="18" xfId="0" applyNumberFormat="1" applyFont="1" applyFill="1" applyBorder="1" applyAlignment="1">
      <alignment horizontal="center" vertical="center"/>
    </xf>
    <xf numFmtId="0" fontId="0" fillId="0" borderId="97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0" fillId="0" borderId="9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110" xfId="0" applyFont="1" applyBorder="1" applyAlignment="1">
      <alignment horizontal="center"/>
    </xf>
    <xf numFmtId="49" fontId="7" fillId="0" borderId="111" xfId="0" applyNumberFormat="1" applyFont="1" applyBorder="1" applyAlignment="1"/>
    <xf numFmtId="0" fontId="1" fillId="0" borderId="112" xfId="0" applyFont="1" applyBorder="1" applyAlignment="1">
      <alignment horizontal="center"/>
    </xf>
    <xf numFmtId="49" fontId="7" fillId="0" borderId="91" xfId="0" applyNumberFormat="1" applyFont="1" applyFill="1" applyBorder="1" applyAlignment="1"/>
    <xf numFmtId="0" fontId="1" fillId="0" borderId="109" xfId="0" applyFont="1" applyFill="1" applyBorder="1" applyAlignment="1">
      <alignment horizontal="center"/>
    </xf>
    <xf numFmtId="49" fontId="1" fillId="0" borderId="109" xfId="0" applyNumberFormat="1" applyFont="1" applyBorder="1" applyAlignment="1"/>
    <xf numFmtId="0" fontId="1" fillId="2" borderId="29" xfId="0" applyNumberFormat="1" applyFont="1" applyFill="1" applyBorder="1" applyAlignment="1">
      <alignment horizontal="center" vertical="center" wrapText="1"/>
    </xf>
    <xf numFmtId="49" fontId="1" fillId="2" borderId="1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quotePrefix="1" applyFont="1" applyBorder="1" applyAlignment="1">
      <alignment horizontal="center"/>
    </xf>
    <xf numFmtId="0" fontId="10" fillId="5" borderId="18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" fontId="1" fillId="4" borderId="18" xfId="0" applyNumberFormat="1" applyFont="1" applyFill="1" applyBorder="1" applyAlignment="1">
      <alignment horizontal="center" vertical="center" wrapText="1"/>
    </xf>
    <xf numFmtId="1" fontId="1" fillId="2" borderId="18" xfId="0" quotePrefix="1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wrapText="1"/>
    </xf>
    <xf numFmtId="49" fontId="1" fillId="2" borderId="114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/>
    <xf numFmtId="0" fontId="0" fillId="4" borderId="0" xfId="0" applyNumberFormat="1" applyFont="1" applyFill="1" applyBorder="1" applyAlignment="1"/>
    <xf numFmtId="0" fontId="1" fillId="0" borderId="37" xfId="0" quotePrefix="1" applyFont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164" fontId="1" fillId="4" borderId="31" xfId="0" applyNumberFormat="1" applyFont="1" applyFill="1" applyBorder="1" applyAlignment="1">
      <alignment horizontal="center" wrapText="1"/>
    </xf>
    <xf numFmtId="2" fontId="1" fillId="4" borderId="31" xfId="0" applyNumberFormat="1" applyFont="1" applyFill="1" applyBorder="1" applyAlignment="1">
      <alignment horizontal="center" wrapText="1"/>
    </xf>
    <xf numFmtId="1" fontId="1" fillId="4" borderId="116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 vertical="center"/>
    </xf>
    <xf numFmtId="0" fontId="1" fillId="4" borderId="115" xfId="0" applyFont="1" applyFill="1" applyBorder="1" applyAlignment="1"/>
    <xf numFmtId="49" fontId="1" fillId="2" borderId="117" xfId="0" applyNumberFormat="1" applyFont="1" applyFill="1" applyBorder="1" applyAlignment="1">
      <alignment horizontal="center" vertical="center" wrapText="1"/>
    </xf>
    <xf numFmtId="1" fontId="1" fillId="5" borderId="112" xfId="0" applyNumberFormat="1" applyFont="1" applyFill="1" applyBorder="1" applyAlignment="1">
      <alignment horizontal="center" vertical="center" wrapText="1"/>
    </xf>
    <xf numFmtId="1" fontId="1" fillId="2" borderId="110" xfId="0" applyNumberFormat="1" applyFont="1" applyFill="1" applyBorder="1" applyAlignment="1">
      <alignment horizontal="center" vertical="center" wrapText="1"/>
    </xf>
    <xf numFmtId="1" fontId="1" fillId="2" borderId="107" xfId="0" applyNumberFormat="1" applyFont="1" applyFill="1" applyBorder="1" applyAlignment="1">
      <alignment horizontal="center" vertical="center" wrapText="1"/>
    </xf>
    <xf numFmtId="0" fontId="1" fillId="2" borderId="107" xfId="0" applyFont="1" applyFill="1" applyBorder="1" applyAlignment="1">
      <alignment horizontal="center" vertical="center" wrapText="1"/>
    </xf>
    <xf numFmtId="1" fontId="1" fillId="0" borderId="107" xfId="0" applyNumberFormat="1" applyFont="1" applyFill="1" applyBorder="1" applyAlignment="1">
      <alignment horizontal="center" vertical="center" wrapText="1"/>
    </xf>
    <xf numFmtId="1" fontId="1" fillId="0" borderId="112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1" fillId="0" borderId="108" xfId="0" applyNumberFormat="1" applyFont="1" applyFill="1" applyBorder="1" applyAlignment="1">
      <alignment horizontal="center" vertical="center" wrapText="1"/>
    </xf>
    <xf numFmtId="49" fontId="1" fillId="4" borderId="11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/>
    <xf numFmtId="2" fontId="1" fillId="0" borderId="119" xfId="0" applyNumberFormat="1" applyFont="1" applyBorder="1" applyAlignment="1"/>
    <xf numFmtId="0" fontId="1" fillId="4" borderId="37" xfId="0" applyFont="1" applyFill="1" applyBorder="1" applyAlignment="1"/>
    <xf numFmtId="0" fontId="1" fillId="4" borderId="77" xfId="0" applyFont="1" applyFill="1" applyBorder="1" applyAlignment="1"/>
    <xf numFmtId="0" fontId="0" fillId="0" borderId="120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 wrapText="1"/>
    </xf>
    <xf numFmtId="2" fontId="1" fillId="4" borderId="39" xfId="0" applyNumberFormat="1" applyFont="1" applyFill="1" applyBorder="1" applyAlignment="1"/>
    <xf numFmtId="0" fontId="1" fillId="4" borderId="20" xfId="0" applyFont="1" applyFill="1" applyBorder="1" applyAlignment="1">
      <alignment horizontal="center"/>
    </xf>
    <xf numFmtId="49" fontId="1" fillId="4" borderId="20" xfId="0" applyNumberFormat="1" applyFont="1" applyFill="1" applyBorder="1" applyAlignment="1"/>
    <xf numFmtId="164" fontId="1" fillId="4" borderId="20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49" fontId="1" fillId="4" borderId="112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/>
    </xf>
    <xf numFmtId="49" fontId="1" fillId="4" borderId="11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/>
    <xf numFmtId="164" fontId="1" fillId="2" borderId="20" xfId="0" applyNumberFormat="1" applyFont="1" applyFill="1" applyBorder="1" applyAlignment="1">
      <alignment horizontal="center" vertical="center"/>
    </xf>
    <xf numFmtId="49" fontId="1" fillId="2" borderId="105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0" fontId="1" fillId="4" borderId="91" xfId="0" applyFont="1" applyFill="1" applyBorder="1" applyAlignment="1"/>
    <xf numFmtId="0" fontId="1" fillId="4" borderId="17" xfId="0" applyFont="1" applyFill="1" applyBorder="1" applyAlignment="1"/>
    <xf numFmtId="0" fontId="1" fillId="2" borderId="112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1" fontId="6" fillId="3" borderId="101" xfId="0" applyNumberFormat="1" applyFont="1" applyFill="1" applyBorder="1" applyAlignment="1">
      <alignment horizontal="center" wrapText="1"/>
    </xf>
    <xf numFmtId="1" fontId="6" fillId="3" borderId="102" xfId="0" applyNumberFormat="1" applyFont="1" applyFill="1" applyBorder="1" applyAlignment="1">
      <alignment horizontal="center" wrapText="1"/>
    </xf>
    <xf numFmtId="1" fontId="1" fillId="2" borderId="33" xfId="0" applyNumberFormat="1" applyFont="1" applyFill="1" applyBorder="1" applyAlignment="1"/>
    <xf numFmtId="1" fontId="1" fillId="3" borderId="85" xfId="0" applyNumberFormat="1" applyFont="1" applyFill="1" applyBorder="1" applyAlignment="1">
      <alignment horizontal="center"/>
    </xf>
    <xf numFmtId="1" fontId="1" fillId="3" borderId="86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wrapText="1"/>
    </xf>
    <xf numFmtId="1" fontId="6" fillId="3" borderId="60" xfId="0" applyNumberFormat="1" applyFont="1" applyFill="1" applyBorder="1" applyAlignment="1">
      <alignment horizontal="center" wrapText="1"/>
    </xf>
    <xf numFmtId="1" fontId="6" fillId="2" borderId="35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/>
    </xf>
    <xf numFmtId="1" fontId="6" fillId="2" borderId="96" xfId="0" applyNumberFormat="1" applyFont="1" applyFill="1" applyBorder="1" applyAlignment="1">
      <alignment horizontal="center"/>
    </xf>
    <xf numFmtId="1" fontId="1" fillId="2" borderId="4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/>
    <xf numFmtId="1" fontId="6" fillId="2" borderId="2" xfId="0" applyNumberFormat="1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/>
    </xf>
    <xf numFmtId="1" fontId="6" fillId="2" borderId="61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2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/>
    <xf numFmtId="1" fontId="6" fillId="2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/>
    <xf numFmtId="1" fontId="6" fillId="2" borderId="31" xfId="0" applyNumberFormat="1" applyFont="1" applyFill="1" applyBorder="1" applyAlignment="1">
      <alignment horizontal="center" vertical="center" wrapText="1"/>
    </xf>
    <xf numFmtId="1" fontId="6" fillId="2" borderId="63" xfId="0" applyNumberFormat="1" applyFont="1" applyFill="1" applyBorder="1" applyAlignment="1">
      <alignment horizontal="center"/>
    </xf>
    <xf numFmtId="1" fontId="6" fillId="2" borderId="64" xfId="0" applyNumberFormat="1" applyFont="1" applyFill="1" applyBorder="1" applyAlignment="1">
      <alignment horizont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7" fillId="0" borderId="31" xfId="0" applyNumberFormat="1" applyFont="1" applyBorder="1" applyAlignment="1"/>
    <xf numFmtId="1" fontId="1" fillId="0" borderId="5" xfId="0" applyNumberFormat="1" applyFont="1" applyBorder="1" applyAlignment="1"/>
    <xf numFmtId="1" fontId="1" fillId="2" borderId="51" xfId="0" applyNumberFormat="1" applyFont="1" applyFill="1" applyBorder="1" applyAlignment="1"/>
    <xf numFmtId="1" fontId="1" fillId="2" borderId="65" xfId="0" applyNumberFormat="1" applyFont="1" applyFill="1" applyBorder="1" applyAlignment="1"/>
    <xf numFmtId="1" fontId="1" fillId="2" borderId="6" xfId="0" applyNumberFormat="1" applyFont="1" applyFill="1" applyBorder="1" applyAlignment="1"/>
    <xf numFmtId="1" fontId="1" fillId="2" borderId="49" xfId="0" applyNumberFormat="1" applyFont="1" applyFill="1" applyBorder="1" applyAlignment="1"/>
    <xf numFmtId="1" fontId="1" fillId="2" borderId="68" xfId="0" applyNumberFormat="1" applyFont="1" applyFill="1" applyBorder="1" applyAlignment="1"/>
    <xf numFmtId="1" fontId="1" fillId="2" borderId="3" xfId="0" applyNumberFormat="1" applyFont="1" applyFill="1" applyBorder="1" applyAlignment="1"/>
    <xf numFmtId="1" fontId="1" fillId="2" borderId="67" xfId="0" applyNumberFormat="1" applyFont="1" applyFill="1" applyBorder="1" applyAlignment="1"/>
    <xf numFmtId="1" fontId="1" fillId="3" borderId="41" xfId="0" applyNumberFormat="1" applyFont="1" applyFill="1" applyBorder="1" applyAlignment="1">
      <alignment horizontal="center"/>
    </xf>
    <xf numFmtId="1" fontId="1" fillId="3" borderId="42" xfId="0" applyNumberFormat="1" applyFont="1" applyFill="1" applyBorder="1" applyAlignment="1">
      <alignment horizontal="center"/>
    </xf>
    <xf numFmtId="1" fontId="1" fillId="3" borderId="83" xfId="0" applyNumberFormat="1" applyFont="1" applyFill="1" applyBorder="1" applyAlignment="1">
      <alignment horizontal="center"/>
    </xf>
    <xf numFmtId="1" fontId="1" fillId="3" borderId="84" xfId="0" applyNumberFormat="1" applyFont="1" applyFill="1" applyBorder="1" applyAlignment="1">
      <alignment horizontal="center"/>
    </xf>
    <xf numFmtId="1" fontId="6" fillId="2" borderId="9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/>
    <xf numFmtId="1" fontId="1" fillId="2" borderId="3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wrapText="1"/>
    </xf>
    <xf numFmtId="1" fontId="6" fillId="2" borderId="81" xfId="0" applyNumberFormat="1" applyFont="1" applyFill="1" applyBorder="1" applyAlignment="1">
      <alignment horizontal="center"/>
    </xf>
    <xf numFmtId="1" fontId="6" fillId="2" borderId="8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1" fillId="2" borderId="44" xfId="0" applyNumberFormat="1" applyFont="1" applyFill="1" applyBorder="1" applyAlignment="1"/>
    <xf numFmtId="1" fontId="1" fillId="2" borderId="66" xfId="0" applyNumberFormat="1" applyFont="1" applyFill="1" applyBorder="1" applyAlignment="1"/>
    <xf numFmtId="1" fontId="1" fillId="2" borderId="58" xfId="0" applyNumberFormat="1" applyFont="1" applyFill="1" applyBorder="1" applyAlignment="1"/>
    <xf numFmtId="1" fontId="1" fillId="2" borderId="59" xfId="0" applyNumberFormat="1" applyFont="1" applyFill="1" applyBorder="1" applyAlignment="1"/>
    <xf numFmtId="1" fontId="1" fillId="2" borderId="78" xfId="0" applyNumberFormat="1" applyFont="1" applyFill="1" applyBorder="1" applyAlignment="1"/>
    <xf numFmtId="1" fontId="1" fillId="2" borderId="79" xfId="0" applyNumberFormat="1" applyFont="1" applyFill="1" applyBorder="1" applyAlignment="1"/>
    <xf numFmtId="1" fontId="1" fillId="2" borderId="80" xfId="0" applyNumberFormat="1" applyFont="1" applyFill="1" applyBorder="1" applyAlignment="1"/>
    <xf numFmtId="1" fontId="6" fillId="3" borderId="41" xfId="0" applyNumberFormat="1" applyFont="1" applyFill="1" applyBorder="1" applyAlignment="1">
      <alignment horizontal="center" wrapText="1"/>
    </xf>
    <xf numFmtId="1" fontId="6" fillId="3" borderId="42" xfId="0" applyNumberFormat="1" applyFont="1" applyFill="1" applyBorder="1" applyAlignment="1">
      <alignment horizontal="center" wrapText="1"/>
    </xf>
    <xf numFmtId="1" fontId="6" fillId="2" borderId="82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7" fillId="0" borderId="17" xfId="0" applyNumberFormat="1" applyFont="1" applyBorder="1" applyAlignment="1"/>
    <xf numFmtId="1" fontId="1" fillId="0" borderId="17" xfId="0" applyNumberFormat="1" applyFont="1" applyBorder="1" applyAlignment="1"/>
    <xf numFmtId="1" fontId="7" fillId="0" borderId="31" xfId="0" applyNumberFormat="1" applyFont="1" applyFill="1" applyBorder="1" applyAlignment="1"/>
    <xf numFmtId="1" fontId="1" fillId="2" borderId="1" xfId="0" applyNumberFormat="1" applyFont="1" applyFill="1" applyBorder="1" applyAlignment="1"/>
    <xf numFmtId="1" fontId="1" fillId="2" borderId="69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/>
    <xf numFmtId="1" fontId="0" fillId="2" borderId="0" xfId="0" applyNumberFormat="1" applyFont="1" applyFill="1" applyBorder="1" applyAlignment="1"/>
    <xf numFmtId="1" fontId="0" fillId="2" borderId="23" xfId="0" applyNumberFormat="1" applyFont="1" applyFill="1" applyBorder="1" applyAlignment="1"/>
    <xf numFmtId="1" fontId="0" fillId="2" borderId="1" xfId="0" applyNumberFormat="1" applyFont="1" applyFill="1" applyBorder="1" applyAlignment="1"/>
    <xf numFmtId="1" fontId="6" fillId="2" borderId="20" xfId="0" applyNumberFormat="1" applyFont="1" applyFill="1" applyBorder="1" applyAlignment="1">
      <alignment horizontal="center" vertical="center" wrapText="1"/>
    </xf>
    <xf numFmtId="1" fontId="1" fillId="0" borderId="72" xfId="0" applyNumberFormat="1" applyFont="1" applyBorder="1" applyAlignment="1"/>
    <xf numFmtId="1" fontId="1" fillId="0" borderId="73" xfId="0" applyNumberFormat="1" applyFont="1" applyBorder="1" applyAlignment="1"/>
    <xf numFmtId="1" fontId="1" fillId="0" borderId="37" xfId="0" applyNumberFormat="1" applyFont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" fontId="1" fillId="0" borderId="76" xfId="0" applyNumberFormat="1" applyFont="1" applyBorder="1" applyAlignment="1">
      <alignment horizontal="right"/>
    </xf>
    <xf numFmtId="0" fontId="10" fillId="0" borderId="121" xfId="0" applyNumberFormat="1" applyFont="1" applyFill="1" applyBorder="1" applyAlignment="1">
      <alignment horizontal="center" vertical="center"/>
    </xf>
    <xf numFmtId="0" fontId="0" fillId="0" borderId="122" xfId="0" applyNumberFormat="1" applyFont="1" applyFill="1" applyBorder="1" applyAlignment="1">
      <alignment horizontal="center" vertical="center"/>
    </xf>
    <xf numFmtId="0" fontId="10" fillId="5" borderId="110" xfId="0" applyNumberFormat="1" applyFont="1" applyFill="1" applyBorder="1" applyAlignment="1">
      <alignment horizontal="center" vertical="center"/>
    </xf>
    <xf numFmtId="0" fontId="0" fillId="0" borderId="123" xfId="0" applyNumberFormat="1" applyFont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0" fillId="0" borderId="9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BFBFBF"/>
      <rgbColor rgb="FFD8D8D8"/>
      <rgbColor rgb="FFFF0000"/>
      <rgbColor rgb="FFF4B08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showGridLines="0" tabSelected="1" topLeftCell="K1" zoomScale="135" zoomScaleNormal="113" workbookViewId="0">
      <selection activeCell="J42" sqref="J42"/>
    </sheetView>
  </sheetViews>
  <sheetFormatPr baseColWidth="10" defaultColWidth="10.83203125" defaultRowHeight="15" customHeight="1" x14ac:dyDescent="0.2"/>
  <cols>
    <col min="1" max="1" width="7.33203125" style="1" customWidth="1"/>
    <col min="2" max="2" width="10.83203125" style="1" customWidth="1"/>
    <col min="3" max="3" width="25.5" style="1" customWidth="1"/>
    <col min="4" max="4" width="33.5" style="1" customWidth="1"/>
    <col min="5" max="5" width="24.33203125" style="1" customWidth="1"/>
    <col min="6" max="6" width="10.83203125" style="1" customWidth="1"/>
    <col min="7" max="7" width="12" style="1" customWidth="1"/>
    <col min="8" max="8" width="10.83203125" style="1" customWidth="1"/>
    <col min="9" max="9" width="12" style="1" customWidth="1"/>
    <col min="10" max="10" width="10.83203125" style="1" customWidth="1"/>
    <col min="11" max="11" width="10.83203125" style="15" customWidth="1"/>
    <col min="12" max="12" width="7.5" style="1" customWidth="1"/>
    <col min="13" max="13" width="10.83203125" style="1" customWidth="1"/>
    <col min="14" max="14" width="26.83203125" style="1" customWidth="1"/>
    <col min="15" max="15" width="30.6640625" style="1" customWidth="1"/>
    <col min="16" max="16" width="24.5" style="1" customWidth="1"/>
    <col min="17" max="19" width="12.5" style="1" customWidth="1"/>
    <col min="20" max="20" width="12.83203125" style="1" customWidth="1"/>
    <col min="21" max="25" width="10.83203125" style="1" customWidth="1"/>
    <col min="26" max="16384" width="10.83203125" style="1"/>
  </cols>
  <sheetData>
    <row r="1" spans="1:24" ht="30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5"/>
      <c r="X1" s="5"/>
    </row>
    <row r="2" spans="1:24" ht="26" customHeight="1" thickBot="1" x14ac:dyDescent="0.3">
      <c r="A2" s="42" t="s">
        <v>48</v>
      </c>
      <c r="B2" s="43"/>
      <c r="C2" s="43"/>
      <c r="D2" s="43"/>
      <c r="E2" s="43"/>
      <c r="F2" s="43"/>
      <c r="G2" s="43"/>
      <c r="H2" s="52"/>
      <c r="I2" s="43"/>
      <c r="J2" s="3"/>
      <c r="K2" s="43"/>
      <c r="L2" s="42" t="s">
        <v>49</v>
      </c>
      <c r="M2" s="43"/>
      <c r="N2" s="43"/>
      <c r="O2" s="43"/>
      <c r="P2" s="43"/>
      <c r="Q2" s="43"/>
      <c r="R2" s="43"/>
      <c r="S2" s="43"/>
      <c r="T2" s="43"/>
      <c r="U2" s="43"/>
      <c r="V2" s="5"/>
      <c r="W2" s="5"/>
      <c r="X2" s="5"/>
    </row>
    <row r="3" spans="1:24" ht="41" customHeight="1" thickBot="1" x14ac:dyDescent="0.25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8" t="s">
        <v>9</v>
      </c>
      <c r="J3" s="261" t="s">
        <v>234</v>
      </c>
      <c r="K3" s="252"/>
      <c r="L3" s="61" t="s">
        <v>1</v>
      </c>
      <c r="M3" s="62" t="s">
        <v>2</v>
      </c>
      <c r="N3" s="62" t="s">
        <v>3</v>
      </c>
      <c r="O3" s="62" t="s">
        <v>4</v>
      </c>
      <c r="P3" s="62" t="s">
        <v>5</v>
      </c>
      <c r="Q3" s="62" t="s">
        <v>6</v>
      </c>
      <c r="R3" s="62" t="s">
        <v>7</v>
      </c>
      <c r="S3" s="62" t="s">
        <v>8</v>
      </c>
      <c r="T3" s="273" t="s">
        <v>9</v>
      </c>
      <c r="U3" s="301" t="s">
        <v>234</v>
      </c>
      <c r="V3" s="66"/>
      <c r="W3" s="5"/>
      <c r="X3" s="5"/>
    </row>
    <row r="4" spans="1:24" ht="23" customHeight="1" x14ac:dyDescent="0.25">
      <c r="A4" s="109">
        <v>10</v>
      </c>
      <c r="B4" s="110">
        <v>1</v>
      </c>
      <c r="C4" s="106" t="s">
        <v>54</v>
      </c>
      <c r="D4" s="106" t="s">
        <v>55</v>
      </c>
      <c r="E4" s="106" t="s">
        <v>14</v>
      </c>
      <c r="F4" s="240" t="s">
        <v>227</v>
      </c>
      <c r="G4" s="241"/>
      <c r="H4" s="108"/>
      <c r="I4" s="395" t="s">
        <v>227</v>
      </c>
      <c r="J4" s="396"/>
      <c r="K4" s="253"/>
      <c r="L4" s="299">
        <v>10</v>
      </c>
      <c r="M4" s="210">
        <v>38</v>
      </c>
      <c r="N4" s="174" t="s">
        <v>174</v>
      </c>
      <c r="O4" s="174" t="s">
        <v>175</v>
      </c>
      <c r="P4" s="174" t="s">
        <v>45</v>
      </c>
      <c r="Q4" s="300">
        <v>131.5</v>
      </c>
      <c r="R4" s="300">
        <v>37.5</v>
      </c>
      <c r="S4" s="302">
        <f>SUM(Q4/210)*100</f>
        <v>62.61904761904762</v>
      </c>
      <c r="T4" s="305">
        <v>15</v>
      </c>
      <c r="U4" s="305">
        <v>15</v>
      </c>
      <c r="V4" s="66"/>
      <c r="W4" s="5"/>
      <c r="X4" s="5"/>
    </row>
    <row r="5" spans="1:24" ht="25" customHeight="1" x14ac:dyDescent="0.25">
      <c r="A5" s="109">
        <f t="shared" ref="A5:A14" si="0">+A4+0.1</f>
        <v>10.1</v>
      </c>
      <c r="B5" s="110">
        <v>2</v>
      </c>
      <c r="C5" s="106" t="s">
        <v>56</v>
      </c>
      <c r="D5" s="106" t="s">
        <v>57</v>
      </c>
      <c r="E5" s="106" t="s">
        <v>14</v>
      </c>
      <c r="F5" s="107">
        <v>175</v>
      </c>
      <c r="G5" s="107">
        <v>66</v>
      </c>
      <c r="H5" s="108">
        <f t="shared" ref="H5:H24" si="1">SUM(F5/260)*100</f>
        <v>67.307692307692307</v>
      </c>
      <c r="I5" s="255" t="s">
        <v>47</v>
      </c>
      <c r="J5" s="227">
        <v>5</v>
      </c>
      <c r="K5" s="211"/>
      <c r="L5" s="49">
        <f>+L4+0.1</f>
        <v>10.1</v>
      </c>
      <c r="M5" s="6">
        <v>39</v>
      </c>
      <c r="N5" s="89" t="s">
        <v>42</v>
      </c>
      <c r="O5" s="89" t="s">
        <v>43</v>
      </c>
      <c r="P5" s="89" t="s">
        <v>70</v>
      </c>
      <c r="Q5" s="116">
        <v>144</v>
      </c>
      <c r="R5" s="116">
        <v>41.5</v>
      </c>
      <c r="S5" s="269">
        <f>SUM(Q5/210)*100</f>
        <v>68.571428571428569</v>
      </c>
      <c r="T5" s="257">
        <v>3</v>
      </c>
      <c r="U5" s="257">
        <v>3</v>
      </c>
      <c r="V5" s="66"/>
      <c r="W5" s="5"/>
      <c r="X5" s="5"/>
    </row>
    <row r="6" spans="1:24" ht="25" customHeight="1" x14ac:dyDescent="0.25">
      <c r="A6" s="109">
        <f t="shared" si="0"/>
        <v>10.199999999999999</v>
      </c>
      <c r="B6" s="110">
        <v>3</v>
      </c>
      <c r="C6" s="106" t="s">
        <v>58</v>
      </c>
      <c r="D6" s="106" t="s">
        <v>59</v>
      </c>
      <c r="E6" s="106" t="s">
        <v>14</v>
      </c>
      <c r="F6" s="107">
        <v>164</v>
      </c>
      <c r="G6" s="107">
        <v>64</v>
      </c>
      <c r="H6" s="108">
        <f>SUM(F6/260)*100</f>
        <v>63.076923076923073</v>
      </c>
      <c r="I6" s="255" t="s">
        <v>47</v>
      </c>
      <c r="J6" s="227">
        <v>15</v>
      </c>
      <c r="K6" s="211"/>
      <c r="L6" s="49">
        <f>+L5+0.1</f>
        <v>10.199999999999999</v>
      </c>
      <c r="M6" s="6">
        <v>40</v>
      </c>
      <c r="N6" s="7" t="s">
        <v>200</v>
      </c>
      <c r="O6" s="7" t="s">
        <v>201</v>
      </c>
      <c r="P6" s="89" t="s">
        <v>79</v>
      </c>
      <c r="Q6" s="116">
        <v>142</v>
      </c>
      <c r="R6" s="116">
        <v>41</v>
      </c>
      <c r="S6" s="269">
        <f>SUM(Q6/210)*100</f>
        <v>67.61904761904762</v>
      </c>
      <c r="T6" s="257">
        <v>5</v>
      </c>
      <c r="U6" s="257">
        <v>5</v>
      </c>
      <c r="V6" s="66"/>
      <c r="W6" s="5"/>
      <c r="X6" s="5"/>
    </row>
    <row r="7" spans="1:24" ht="25" customHeight="1" x14ac:dyDescent="0.25">
      <c r="A7" s="49">
        <f t="shared" si="0"/>
        <v>10.299999999999999</v>
      </c>
      <c r="B7" s="6">
        <v>4</v>
      </c>
      <c r="C7" s="89" t="s">
        <v>171</v>
      </c>
      <c r="D7" s="89" t="s">
        <v>172</v>
      </c>
      <c r="E7" s="89" t="s">
        <v>45</v>
      </c>
      <c r="F7" s="116">
        <v>156</v>
      </c>
      <c r="G7" s="116">
        <v>60</v>
      </c>
      <c r="H7" s="269">
        <f>SUM(F7/260)*100</f>
        <v>60</v>
      </c>
      <c r="I7" s="256">
        <v>14</v>
      </c>
      <c r="J7" s="227">
        <v>16</v>
      </c>
      <c r="K7" s="211"/>
      <c r="L7" s="49">
        <f>+L6+0.1</f>
        <v>10.299999999999999</v>
      </c>
      <c r="M7" s="6">
        <v>41</v>
      </c>
      <c r="N7" s="89" t="s">
        <v>38</v>
      </c>
      <c r="O7" s="89" t="s">
        <v>39</v>
      </c>
      <c r="P7" s="89" t="s">
        <v>80</v>
      </c>
      <c r="Q7" s="116">
        <v>134</v>
      </c>
      <c r="R7" s="116">
        <v>38.5</v>
      </c>
      <c r="S7" s="269">
        <f>SUM(Q7/210)*100</f>
        <v>63.809523809523803</v>
      </c>
      <c r="T7" s="257">
        <v>12</v>
      </c>
      <c r="U7" s="257">
        <v>12</v>
      </c>
      <c r="V7" s="66"/>
      <c r="W7" s="5"/>
      <c r="X7" s="5"/>
    </row>
    <row r="8" spans="1:24" ht="25" customHeight="1" x14ac:dyDescent="0.25">
      <c r="A8" s="49">
        <f t="shared" si="0"/>
        <v>10.399999999999999</v>
      </c>
      <c r="B8" s="6">
        <v>5</v>
      </c>
      <c r="C8" s="89" t="s">
        <v>64</v>
      </c>
      <c r="D8" s="89" t="s">
        <v>65</v>
      </c>
      <c r="E8" s="89" t="s">
        <v>66</v>
      </c>
      <c r="F8" s="116">
        <v>144.5</v>
      </c>
      <c r="G8" s="116">
        <v>55</v>
      </c>
      <c r="H8" s="269">
        <f>SUM(F8/260)*100</f>
        <v>55.57692307692308</v>
      </c>
      <c r="I8" s="257">
        <v>16</v>
      </c>
      <c r="J8" s="227">
        <v>18</v>
      </c>
      <c r="K8" s="211"/>
      <c r="L8" s="49">
        <f>+L7+0.1</f>
        <v>10.399999999999999</v>
      </c>
      <c r="M8" s="6">
        <v>42</v>
      </c>
      <c r="N8" s="89" t="s">
        <v>90</v>
      </c>
      <c r="O8" s="89" t="s">
        <v>91</v>
      </c>
      <c r="P8" s="90" t="s">
        <v>85</v>
      </c>
      <c r="Q8" s="116">
        <v>132</v>
      </c>
      <c r="R8" s="116">
        <v>39</v>
      </c>
      <c r="S8" s="269">
        <f>SUM(Q8/210)*100</f>
        <v>62.857142857142854</v>
      </c>
      <c r="T8" s="257">
        <v>14</v>
      </c>
      <c r="U8" s="257">
        <v>14</v>
      </c>
      <c r="V8" s="66"/>
      <c r="W8" s="5"/>
      <c r="X8" s="5"/>
    </row>
    <row r="9" spans="1:24" ht="25" customHeight="1" x14ac:dyDescent="0.25">
      <c r="A9" s="49">
        <f t="shared" si="0"/>
        <v>10.499999999999998</v>
      </c>
      <c r="B9" s="6">
        <v>6</v>
      </c>
      <c r="C9" s="89" t="s">
        <v>75</v>
      </c>
      <c r="D9" s="89" t="s">
        <v>76</v>
      </c>
      <c r="E9" s="89" t="s">
        <v>79</v>
      </c>
      <c r="F9" s="116">
        <v>155</v>
      </c>
      <c r="G9" s="116">
        <v>61</v>
      </c>
      <c r="H9" s="269">
        <f>SUM(F9/260)*100</f>
        <v>59.615384615384613</v>
      </c>
      <c r="I9" s="257">
        <v>15</v>
      </c>
      <c r="J9" s="227">
        <v>17</v>
      </c>
      <c r="K9" s="211"/>
      <c r="L9" s="49">
        <f>+L8+0.1</f>
        <v>10.499999999999998</v>
      </c>
      <c r="M9" s="6">
        <v>43</v>
      </c>
      <c r="N9" s="89" t="s">
        <v>97</v>
      </c>
      <c r="O9" s="89" t="s">
        <v>98</v>
      </c>
      <c r="P9" s="90" t="s">
        <v>93</v>
      </c>
      <c r="Q9" s="116">
        <v>151.5</v>
      </c>
      <c r="R9" s="116">
        <v>43</v>
      </c>
      <c r="S9" s="269">
        <f>SUM(Q9/210)*100</f>
        <v>72.142857142857139</v>
      </c>
      <c r="T9" s="306">
        <v>1</v>
      </c>
      <c r="U9" s="306">
        <v>1</v>
      </c>
      <c r="V9" s="66"/>
      <c r="W9" s="5"/>
      <c r="X9" s="5"/>
    </row>
    <row r="10" spans="1:24" ht="25" customHeight="1" x14ac:dyDescent="0.25">
      <c r="A10" s="49">
        <v>11</v>
      </c>
      <c r="B10" s="6">
        <v>7</v>
      </c>
      <c r="C10" s="89" t="s">
        <v>81</v>
      </c>
      <c r="D10" s="89" t="s">
        <v>82</v>
      </c>
      <c r="E10" s="89" t="s">
        <v>80</v>
      </c>
      <c r="F10" s="116">
        <v>183</v>
      </c>
      <c r="G10" s="116">
        <v>71</v>
      </c>
      <c r="H10" s="269">
        <f>SUM(F10/260)*100</f>
        <v>70.384615384615387</v>
      </c>
      <c r="I10" s="256">
        <v>2</v>
      </c>
      <c r="J10" s="227">
        <v>2</v>
      </c>
      <c r="K10" s="211"/>
      <c r="L10" s="49">
        <v>11</v>
      </c>
      <c r="M10" s="6">
        <v>44</v>
      </c>
      <c r="N10" s="89" t="s">
        <v>106</v>
      </c>
      <c r="O10" s="89" t="s">
        <v>107</v>
      </c>
      <c r="P10" s="90" t="s">
        <v>101</v>
      </c>
      <c r="Q10" s="116">
        <v>134.5</v>
      </c>
      <c r="R10" s="116">
        <v>38</v>
      </c>
      <c r="S10" s="269">
        <f>SUM(Q10/210)*100</f>
        <v>64.047619047619037</v>
      </c>
      <c r="T10" s="257">
        <v>11</v>
      </c>
      <c r="U10" s="257">
        <v>11</v>
      </c>
      <c r="V10" s="66"/>
      <c r="W10" s="5"/>
      <c r="X10" s="5"/>
    </row>
    <row r="11" spans="1:24" ht="25" customHeight="1" x14ac:dyDescent="0.25">
      <c r="A11" s="49">
        <f t="shared" si="0"/>
        <v>11.1</v>
      </c>
      <c r="B11" s="6">
        <v>8</v>
      </c>
      <c r="C11" s="89" t="s">
        <v>86</v>
      </c>
      <c r="D11" s="89" t="s">
        <v>87</v>
      </c>
      <c r="E11" s="89" t="s">
        <v>85</v>
      </c>
      <c r="F11" s="116">
        <v>177</v>
      </c>
      <c r="G11" s="116">
        <v>69</v>
      </c>
      <c r="H11" s="269">
        <f>SUM(F11/260)*100</f>
        <v>68.07692307692308</v>
      </c>
      <c r="I11" s="256">
        <v>4</v>
      </c>
      <c r="J11" s="227">
        <v>4</v>
      </c>
      <c r="K11" s="211"/>
      <c r="L11" s="49">
        <f>+L10+0.1</f>
        <v>11.1</v>
      </c>
      <c r="M11" s="6">
        <v>45</v>
      </c>
      <c r="N11" s="89" t="s">
        <v>114</v>
      </c>
      <c r="O11" s="89" t="s">
        <v>115</v>
      </c>
      <c r="P11" s="90" t="s">
        <v>109</v>
      </c>
      <c r="Q11" s="116">
        <v>146</v>
      </c>
      <c r="R11" s="116">
        <v>42.5</v>
      </c>
      <c r="S11" s="269">
        <f>SUM(Q11/210)*100</f>
        <v>69.523809523809518</v>
      </c>
      <c r="T11" s="257">
        <v>2</v>
      </c>
      <c r="U11" s="257">
        <v>2</v>
      </c>
      <c r="V11" s="66"/>
      <c r="W11" s="5"/>
      <c r="X11" s="5"/>
    </row>
    <row r="12" spans="1:24" ht="25" customHeight="1" x14ac:dyDescent="0.25">
      <c r="A12" s="49">
        <f t="shared" si="0"/>
        <v>11.2</v>
      </c>
      <c r="B12" s="6">
        <v>9</v>
      </c>
      <c r="C12" s="89" t="s">
        <v>32</v>
      </c>
      <c r="D12" s="89" t="s">
        <v>94</v>
      </c>
      <c r="E12" s="90" t="s">
        <v>93</v>
      </c>
      <c r="F12" s="116">
        <v>182.5</v>
      </c>
      <c r="G12" s="116">
        <v>71</v>
      </c>
      <c r="H12" s="269">
        <f>SUM(F12/260)*100</f>
        <v>70.192307692307693</v>
      </c>
      <c r="I12" s="256">
        <v>3</v>
      </c>
      <c r="J12" s="227">
        <v>3</v>
      </c>
      <c r="K12" s="211"/>
      <c r="L12" s="49">
        <f>+L11+0.1</f>
        <v>11.2</v>
      </c>
      <c r="M12" s="6">
        <v>46</v>
      </c>
      <c r="N12" s="89" t="s">
        <v>28</v>
      </c>
      <c r="O12" s="89" t="s">
        <v>122</v>
      </c>
      <c r="P12" s="90" t="s">
        <v>118</v>
      </c>
      <c r="Q12" s="116">
        <v>139</v>
      </c>
      <c r="R12" s="116">
        <v>39</v>
      </c>
      <c r="S12" s="269">
        <f>SUM(Q12/210)*100</f>
        <v>66.19047619047619</v>
      </c>
      <c r="T12" s="257">
        <v>8</v>
      </c>
      <c r="U12" s="257">
        <v>8</v>
      </c>
      <c r="V12" s="66"/>
      <c r="W12" s="5"/>
      <c r="X12" s="5"/>
    </row>
    <row r="13" spans="1:24" s="15" customFormat="1" ht="25" customHeight="1" x14ac:dyDescent="0.25">
      <c r="A13" s="49">
        <f t="shared" si="0"/>
        <v>11.299999999999999</v>
      </c>
      <c r="B13" s="6">
        <v>10</v>
      </c>
      <c r="C13" s="91" t="s">
        <v>102</v>
      </c>
      <c r="D13" s="92" t="s">
        <v>103</v>
      </c>
      <c r="E13" s="89" t="s">
        <v>101</v>
      </c>
      <c r="F13" s="116">
        <v>166.5</v>
      </c>
      <c r="G13" s="116">
        <v>64</v>
      </c>
      <c r="H13" s="269">
        <f>SUM(F13/260)*100</f>
        <v>64.038461538461533</v>
      </c>
      <c r="I13" s="256">
        <v>12</v>
      </c>
      <c r="J13" s="227">
        <v>13</v>
      </c>
      <c r="K13" s="211"/>
      <c r="L13" s="49">
        <f>+L12+0.1</f>
        <v>11.299999999999999</v>
      </c>
      <c r="M13" s="79" t="s">
        <v>52</v>
      </c>
      <c r="N13" s="80"/>
      <c r="O13" s="80"/>
      <c r="P13" s="80"/>
      <c r="Q13" s="82"/>
      <c r="R13" s="82"/>
      <c r="S13" s="271"/>
      <c r="T13" s="288"/>
      <c r="U13" s="288"/>
      <c r="V13" s="66"/>
      <c r="W13" s="5"/>
      <c r="X13" s="5"/>
    </row>
    <row r="14" spans="1:24" ht="25" customHeight="1" x14ac:dyDescent="0.25">
      <c r="A14" s="49">
        <f t="shared" si="0"/>
        <v>11.399999999999999</v>
      </c>
      <c r="B14" s="79" t="s">
        <v>52</v>
      </c>
      <c r="C14" s="263"/>
      <c r="D14" s="263"/>
      <c r="E14" s="263"/>
      <c r="F14" s="82"/>
      <c r="G14" s="82"/>
      <c r="H14" s="271"/>
      <c r="I14" s="258"/>
      <c r="J14" s="270"/>
      <c r="K14" s="211"/>
      <c r="L14" s="49">
        <v>11.45</v>
      </c>
      <c r="M14" s="6">
        <v>47</v>
      </c>
      <c r="N14" s="89" t="s">
        <v>179</v>
      </c>
      <c r="O14" s="89" t="s">
        <v>180</v>
      </c>
      <c r="P14" s="90" t="s">
        <v>178</v>
      </c>
      <c r="Q14" s="116">
        <v>138.5</v>
      </c>
      <c r="R14" s="116">
        <v>40</v>
      </c>
      <c r="S14" s="269">
        <f>SUM(Q14/210)*100</f>
        <v>65.952380952380949</v>
      </c>
      <c r="T14" s="257">
        <v>9</v>
      </c>
      <c r="U14" s="257">
        <v>9</v>
      </c>
      <c r="V14" s="66"/>
      <c r="W14" s="5"/>
      <c r="X14" s="5"/>
    </row>
    <row r="15" spans="1:24" ht="25" customHeight="1" x14ac:dyDescent="0.25">
      <c r="A15" s="49">
        <v>11.55</v>
      </c>
      <c r="B15" s="6">
        <v>11</v>
      </c>
      <c r="C15" s="89" t="s">
        <v>110</v>
      </c>
      <c r="D15" s="89" t="s">
        <v>111</v>
      </c>
      <c r="E15" s="90" t="s">
        <v>109</v>
      </c>
      <c r="F15" s="116">
        <v>169</v>
      </c>
      <c r="G15" s="116">
        <v>64</v>
      </c>
      <c r="H15" s="269">
        <f>SUM(F15/260)*100</f>
        <v>65</v>
      </c>
      <c r="I15" s="256">
        <v>10</v>
      </c>
      <c r="J15" s="227">
        <v>11</v>
      </c>
      <c r="K15" s="211"/>
      <c r="L15" s="49">
        <f>+L14+0.1</f>
        <v>11.549999999999999</v>
      </c>
      <c r="M15" s="6">
        <v>48</v>
      </c>
      <c r="N15" s="89" t="s">
        <v>127</v>
      </c>
      <c r="O15" s="89" t="s">
        <v>128</v>
      </c>
      <c r="P15" s="89" t="s">
        <v>46</v>
      </c>
      <c r="Q15" s="116">
        <v>141.5</v>
      </c>
      <c r="R15" s="116">
        <v>40.5</v>
      </c>
      <c r="S15" s="269">
        <f>SUM(Q15/210)*100</f>
        <v>67.38095238095238</v>
      </c>
      <c r="T15" s="257">
        <v>6</v>
      </c>
      <c r="U15" s="257">
        <v>6</v>
      </c>
      <c r="V15" s="66"/>
      <c r="W15" s="5"/>
      <c r="X15" s="5"/>
    </row>
    <row r="16" spans="1:24" ht="25" customHeight="1" x14ac:dyDescent="0.25">
      <c r="A16" s="49">
        <v>12.05</v>
      </c>
      <c r="B16" s="6">
        <v>12</v>
      </c>
      <c r="C16" s="89" t="s">
        <v>23</v>
      </c>
      <c r="D16" s="89" t="s">
        <v>119</v>
      </c>
      <c r="E16" s="89" t="s">
        <v>118</v>
      </c>
      <c r="F16" s="116">
        <v>169.5</v>
      </c>
      <c r="G16" s="116">
        <v>65</v>
      </c>
      <c r="H16" s="269">
        <f>SUM(F16/260)*100</f>
        <v>65.192307692307693</v>
      </c>
      <c r="I16" s="259" t="s">
        <v>231</v>
      </c>
      <c r="J16" s="264" t="s">
        <v>232</v>
      </c>
      <c r="K16" s="254"/>
      <c r="L16" s="49">
        <v>12.05</v>
      </c>
      <c r="M16" s="6">
        <v>49</v>
      </c>
      <c r="N16" s="97" t="s">
        <v>135</v>
      </c>
      <c r="O16" s="97" t="s">
        <v>136</v>
      </c>
      <c r="P16" s="89" t="s">
        <v>131</v>
      </c>
      <c r="Q16" s="116">
        <v>139.5</v>
      </c>
      <c r="R16" s="116">
        <v>39</v>
      </c>
      <c r="S16" s="269">
        <f>SUM(Q16/210)*100</f>
        <v>66.428571428571431</v>
      </c>
      <c r="T16" s="257">
        <v>7</v>
      </c>
      <c r="U16" s="257">
        <v>7</v>
      </c>
      <c r="V16" s="66"/>
      <c r="W16" s="5"/>
      <c r="X16" s="5"/>
    </row>
    <row r="17" spans="1:24" ht="25" customHeight="1" x14ac:dyDescent="0.25">
      <c r="A17" s="49">
        <f>+A16+0.1</f>
        <v>12.15</v>
      </c>
      <c r="B17" s="6">
        <v>13</v>
      </c>
      <c r="C17" s="89" t="s">
        <v>177</v>
      </c>
      <c r="D17" s="7" t="s">
        <v>229</v>
      </c>
      <c r="E17" s="89" t="s">
        <v>178</v>
      </c>
      <c r="F17" s="116">
        <v>170.5</v>
      </c>
      <c r="G17" s="116">
        <v>66</v>
      </c>
      <c r="H17" s="269">
        <f>SUM(F17/260)*100</f>
        <v>65.57692307692308</v>
      </c>
      <c r="I17" s="259">
        <v>6</v>
      </c>
      <c r="J17" s="227">
        <v>7</v>
      </c>
      <c r="K17" s="211"/>
      <c r="L17" s="49">
        <f>+L16+0.1</f>
        <v>12.15</v>
      </c>
      <c r="M17" s="6">
        <v>50</v>
      </c>
      <c r="N17" s="95" t="s">
        <v>144</v>
      </c>
      <c r="O17" s="95" t="s">
        <v>145</v>
      </c>
      <c r="P17" s="90" t="s">
        <v>139</v>
      </c>
      <c r="Q17" s="116">
        <v>128.5</v>
      </c>
      <c r="R17" s="116">
        <v>38</v>
      </c>
      <c r="S17" s="269">
        <f>SUM(Q17/210)*100</f>
        <v>61.190476190476197</v>
      </c>
      <c r="T17" s="257">
        <v>17</v>
      </c>
      <c r="U17" s="257">
        <v>17</v>
      </c>
      <c r="V17" s="66"/>
      <c r="W17" s="5"/>
      <c r="X17" s="5"/>
    </row>
    <row r="18" spans="1:24" ht="25" customHeight="1" x14ac:dyDescent="0.25">
      <c r="A18" s="49">
        <f>+A17+0.1</f>
        <v>12.25</v>
      </c>
      <c r="B18" s="6">
        <v>14</v>
      </c>
      <c r="C18" s="89" t="s">
        <v>125</v>
      </c>
      <c r="D18" s="7" t="s">
        <v>228</v>
      </c>
      <c r="E18" s="89" t="s">
        <v>124</v>
      </c>
      <c r="F18" s="116">
        <v>170</v>
      </c>
      <c r="G18" s="116">
        <v>66</v>
      </c>
      <c r="H18" s="269">
        <f>SUM(F18/260)*100</f>
        <v>65.384615384615387</v>
      </c>
      <c r="I18" s="256">
        <v>7</v>
      </c>
      <c r="J18" s="227">
        <v>8</v>
      </c>
      <c r="K18" s="211"/>
      <c r="L18" s="49">
        <f>+L17+0.1</f>
        <v>12.25</v>
      </c>
      <c r="M18" s="6">
        <v>51</v>
      </c>
      <c r="N18" s="89" t="s">
        <v>150</v>
      </c>
      <c r="O18" s="89" t="s">
        <v>151</v>
      </c>
      <c r="P18" s="89" t="s">
        <v>146</v>
      </c>
      <c r="Q18" s="116">
        <v>143.5</v>
      </c>
      <c r="R18" s="116">
        <v>41.5</v>
      </c>
      <c r="S18" s="269">
        <f>SUM(Q18/210)*100</f>
        <v>68.333333333333329</v>
      </c>
      <c r="T18" s="257">
        <v>4</v>
      </c>
      <c r="U18" s="257">
        <v>4</v>
      </c>
      <c r="V18" s="66"/>
      <c r="W18" s="5"/>
      <c r="X18" s="5"/>
    </row>
    <row r="19" spans="1:24" ht="25" customHeight="1" x14ac:dyDescent="0.25">
      <c r="A19" s="49">
        <f>+A18+0.1</f>
        <v>12.35</v>
      </c>
      <c r="B19" s="6">
        <v>15</v>
      </c>
      <c r="C19" s="89" t="s">
        <v>132</v>
      </c>
      <c r="D19" s="89" t="s">
        <v>133</v>
      </c>
      <c r="E19" s="89" t="s">
        <v>131</v>
      </c>
      <c r="F19" s="116">
        <v>168.5</v>
      </c>
      <c r="G19" s="116">
        <v>64</v>
      </c>
      <c r="H19" s="269">
        <f>SUM(F19/260)*100</f>
        <v>64.807692307692307</v>
      </c>
      <c r="I19" s="256">
        <v>11</v>
      </c>
      <c r="J19" s="227">
        <v>12</v>
      </c>
      <c r="K19" s="211"/>
      <c r="L19" s="49">
        <f>+L18+0.1</f>
        <v>12.35</v>
      </c>
      <c r="M19" s="6">
        <v>52</v>
      </c>
      <c r="N19" s="89" t="s">
        <v>165</v>
      </c>
      <c r="O19" s="89" t="s">
        <v>166</v>
      </c>
      <c r="P19" s="90" t="s">
        <v>161</v>
      </c>
      <c r="Q19" s="30">
        <v>135.5</v>
      </c>
      <c r="R19" s="30">
        <v>39</v>
      </c>
      <c r="S19" s="269">
        <f>SUM(Q19/210)*100</f>
        <v>64.523809523809533</v>
      </c>
      <c r="T19" s="307">
        <v>10</v>
      </c>
      <c r="U19" s="307">
        <v>10</v>
      </c>
      <c r="V19" s="66"/>
      <c r="W19" s="5"/>
      <c r="X19" s="5"/>
    </row>
    <row r="20" spans="1:24" ht="25" customHeight="1" x14ac:dyDescent="0.25">
      <c r="A20" s="49">
        <f>+A19+0.1</f>
        <v>12.45</v>
      </c>
      <c r="B20" s="6">
        <v>16</v>
      </c>
      <c r="C20" s="89" t="s">
        <v>140</v>
      </c>
      <c r="D20" s="89" t="s">
        <v>141</v>
      </c>
      <c r="E20" s="90" t="s">
        <v>139</v>
      </c>
      <c r="F20" s="116">
        <v>165.5</v>
      </c>
      <c r="G20" s="116">
        <v>64</v>
      </c>
      <c r="H20" s="269">
        <f>SUM(F20/260)*100</f>
        <v>63.653846153846146</v>
      </c>
      <c r="I20" s="256">
        <v>13</v>
      </c>
      <c r="J20" s="227">
        <v>14</v>
      </c>
      <c r="K20" s="211"/>
      <c r="L20" s="49">
        <f>+L19+0.1</f>
        <v>12.45</v>
      </c>
      <c r="M20" s="6">
        <v>53</v>
      </c>
      <c r="N20" s="89" t="s">
        <v>157</v>
      </c>
      <c r="O20" s="89" t="s">
        <v>158</v>
      </c>
      <c r="P20" s="90" t="s">
        <v>41</v>
      </c>
      <c r="Q20" s="116">
        <v>132.5</v>
      </c>
      <c r="R20" s="116">
        <v>38</v>
      </c>
      <c r="S20" s="269">
        <f>SUM(Q20/210)*100</f>
        <v>63.095238095238095</v>
      </c>
      <c r="T20" s="257">
        <v>13</v>
      </c>
      <c r="U20" s="257">
        <v>13</v>
      </c>
      <c r="V20" s="66"/>
      <c r="W20" s="5"/>
      <c r="X20" s="5"/>
    </row>
    <row r="21" spans="1:24" ht="25" customHeight="1" x14ac:dyDescent="0.25">
      <c r="A21" s="49">
        <f>+A20+0.1</f>
        <v>12.549999999999999</v>
      </c>
      <c r="B21" s="6">
        <v>17</v>
      </c>
      <c r="C21" s="89" t="s">
        <v>148</v>
      </c>
      <c r="D21" s="89" t="s">
        <v>149</v>
      </c>
      <c r="E21" s="90" t="s">
        <v>146</v>
      </c>
      <c r="F21" s="116">
        <v>169.5</v>
      </c>
      <c r="G21" s="116">
        <v>65</v>
      </c>
      <c r="H21" s="269">
        <f>SUM(F21/260)*100</f>
        <v>65.192307692307693</v>
      </c>
      <c r="I21" s="259" t="s">
        <v>231</v>
      </c>
      <c r="J21" s="264" t="s">
        <v>232</v>
      </c>
      <c r="K21" s="254"/>
      <c r="L21" s="49">
        <f>+L20+0.1</f>
        <v>12.549999999999999</v>
      </c>
      <c r="M21" s="101">
        <v>54</v>
      </c>
      <c r="N21" s="89" t="s">
        <v>62</v>
      </c>
      <c r="O21" s="89" t="s">
        <v>63</v>
      </c>
      <c r="P21" s="89" t="s">
        <v>14</v>
      </c>
      <c r="Q21" s="30">
        <v>128.5</v>
      </c>
      <c r="R21" s="30">
        <v>38.5</v>
      </c>
      <c r="S21" s="269">
        <f>SUM(Q21/210)*100</f>
        <v>61.190476190476197</v>
      </c>
      <c r="T21" s="307">
        <v>16</v>
      </c>
      <c r="U21" s="307">
        <v>16</v>
      </c>
      <c r="V21" s="66"/>
      <c r="W21" s="5"/>
      <c r="X21" s="5"/>
    </row>
    <row r="22" spans="1:24" ht="25" customHeight="1" thickBot="1" x14ac:dyDescent="0.3">
      <c r="A22" s="49">
        <v>13.05</v>
      </c>
      <c r="B22" s="6">
        <v>18</v>
      </c>
      <c r="C22" s="89" t="s">
        <v>153</v>
      </c>
      <c r="D22" s="89" t="s">
        <v>154</v>
      </c>
      <c r="E22" s="89" t="s">
        <v>41</v>
      </c>
      <c r="F22" s="116">
        <v>173.5</v>
      </c>
      <c r="G22" s="116">
        <v>66</v>
      </c>
      <c r="H22" s="269">
        <f>SUM(F22/260)*100</f>
        <v>66.730769230769226</v>
      </c>
      <c r="I22" s="256">
        <v>5</v>
      </c>
      <c r="J22" s="227">
        <v>6</v>
      </c>
      <c r="K22" s="211"/>
      <c r="L22" s="295">
        <v>13.05</v>
      </c>
      <c r="M22" s="296" t="s">
        <v>10</v>
      </c>
      <c r="N22" s="72"/>
      <c r="O22" s="72"/>
      <c r="P22" s="72"/>
      <c r="Q22" s="297"/>
      <c r="R22" s="73"/>
      <c r="S22" s="77"/>
      <c r="T22" s="298"/>
      <c r="U22" s="286"/>
      <c r="V22" s="66"/>
      <c r="W22" s="5"/>
      <c r="X22" s="5"/>
    </row>
    <row r="23" spans="1:24" ht="25" customHeight="1" x14ac:dyDescent="0.25">
      <c r="A23" s="49">
        <f>+A22+0.1</f>
        <v>13.15</v>
      </c>
      <c r="B23" s="6">
        <v>19</v>
      </c>
      <c r="C23" s="89" t="s">
        <v>162</v>
      </c>
      <c r="D23" s="89" t="s">
        <v>163</v>
      </c>
      <c r="E23" s="89" t="s">
        <v>161</v>
      </c>
      <c r="F23" s="397" t="s">
        <v>227</v>
      </c>
      <c r="G23" s="398"/>
      <c r="H23" s="269"/>
      <c r="I23" s="393" t="s">
        <v>227</v>
      </c>
      <c r="J23" s="394"/>
      <c r="K23" s="211"/>
      <c r="L23" s="289"/>
      <c r="M23" s="290"/>
      <c r="N23" s="291"/>
      <c r="O23" s="291"/>
      <c r="P23" s="291"/>
      <c r="Q23" s="292"/>
      <c r="R23" s="292"/>
      <c r="S23" s="293"/>
      <c r="T23" s="294"/>
      <c r="U23" s="303"/>
      <c r="V23" s="66"/>
      <c r="W23" s="5"/>
      <c r="X23" s="5"/>
    </row>
    <row r="24" spans="1:24" ht="25" customHeight="1" x14ac:dyDescent="0.25">
      <c r="A24" s="49">
        <f>+A23+0.1</f>
        <v>13.25</v>
      </c>
      <c r="B24" s="6">
        <v>20</v>
      </c>
      <c r="C24" s="89" t="s">
        <v>24</v>
      </c>
      <c r="D24" s="89" t="s">
        <v>25</v>
      </c>
      <c r="E24" s="89" t="s">
        <v>14</v>
      </c>
      <c r="F24" s="11">
        <v>186.5</v>
      </c>
      <c r="G24" s="11">
        <v>69</v>
      </c>
      <c r="H24" s="269">
        <f>SUM(F24/260)*100</f>
        <v>71.730769230769226</v>
      </c>
      <c r="I24" s="260">
        <v>1</v>
      </c>
      <c r="J24" s="227">
        <v>1</v>
      </c>
      <c r="K24" s="211"/>
      <c r="L24" s="86"/>
      <c r="M24" s="85"/>
      <c r="N24" s="80"/>
      <c r="O24" s="80"/>
      <c r="P24" s="80"/>
      <c r="Q24" s="81"/>
      <c r="R24" s="82"/>
      <c r="S24" s="83"/>
      <c r="T24" s="288"/>
      <c r="U24" s="304"/>
      <c r="V24" s="66"/>
      <c r="W24" s="5"/>
      <c r="X24" s="5"/>
    </row>
    <row r="25" spans="1:24" ht="25" customHeight="1" thickBot="1" x14ac:dyDescent="0.3">
      <c r="A25" s="51">
        <f>+A24+0.1</f>
        <v>13.35</v>
      </c>
      <c r="B25" s="265" t="s">
        <v>10</v>
      </c>
      <c r="C25" s="265"/>
      <c r="D25" s="72"/>
      <c r="E25" s="72"/>
      <c r="F25" s="72"/>
      <c r="G25" s="266"/>
      <c r="H25" s="267"/>
      <c r="I25" s="268"/>
      <c r="J25" s="272"/>
      <c r="K25" s="253"/>
      <c r="L25" s="86"/>
      <c r="M25" s="85"/>
      <c r="N25" s="80"/>
      <c r="O25" s="80"/>
      <c r="P25" s="80"/>
      <c r="Q25" s="82"/>
      <c r="R25" s="82"/>
      <c r="S25" s="83"/>
      <c r="T25" s="288"/>
      <c r="U25" s="304"/>
      <c r="V25" s="66"/>
      <c r="W25" s="5"/>
      <c r="X25" s="5"/>
    </row>
    <row r="26" spans="1:24" s="15" customFormat="1" ht="25" customHeight="1" x14ac:dyDescent="0.25">
      <c r="J26" s="262"/>
      <c r="K26" s="253"/>
      <c r="L26" s="86"/>
      <c r="M26" s="85"/>
      <c r="N26" s="80"/>
      <c r="O26" s="80"/>
      <c r="P26" s="80"/>
      <c r="Q26" s="82"/>
      <c r="R26" s="82"/>
      <c r="S26" s="83"/>
      <c r="T26" s="288"/>
      <c r="U26" s="304"/>
      <c r="V26" s="66"/>
      <c r="W26" s="5"/>
      <c r="X26" s="5"/>
    </row>
    <row r="27" spans="1:24" ht="9" customHeight="1" x14ac:dyDescent="0.25">
      <c r="A27" s="44"/>
      <c r="B27" s="44"/>
      <c r="C27" s="44"/>
      <c r="D27" s="44"/>
      <c r="E27" s="44"/>
      <c r="F27" s="53"/>
      <c r="G27" s="53"/>
      <c r="H27" s="54"/>
      <c r="I27" s="55"/>
      <c r="J27" s="3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5"/>
      <c r="W27" s="5"/>
      <c r="X27" s="5"/>
    </row>
    <row r="28" spans="1:24" ht="20" customHeight="1" thickBot="1" x14ac:dyDescent="0.3">
      <c r="A28" s="42" t="s">
        <v>50</v>
      </c>
      <c r="B28" s="43"/>
      <c r="C28" s="43"/>
      <c r="D28" s="43"/>
      <c r="E28" s="43"/>
      <c r="F28" s="59"/>
      <c r="G28" s="59"/>
      <c r="H28" s="52"/>
      <c r="I28" s="60"/>
      <c r="J28" s="43"/>
      <c r="K28" s="43"/>
      <c r="L28" s="42" t="s">
        <v>51</v>
      </c>
      <c r="M28" s="43"/>
      <c r="N28" s="43"/>
      <c r="O28" s="43"/>
      <c r="P28" s="43"/>
      <c r="Q28" s="43"/>
      <c r="R28" s="43"/>
      <c r="S28" s="43"/>
      <c r="T28" s="43"/>
      <c r="U28" s="3"/>
      <c r="V28" s="5"/>
      <c r="W28" s="5"/>
      <c r="X28" s="5"/>
    </row>
    <row r="29" spans="1:24" ht="59" customHeight="1" thickBot="1" x14ac:dyDescent="0.3">
      <c r="A29" s="61" t="s">
        <v>1</v>
      </c>
      <c r="B29" s="62" t="s">
        <v>2</v>
      </c>
      <c r="C29" s="62" t="s">
        <v>3</v>
      </c>
      <c r="D29" s="62" t="s">
        <v>4</v>
      </c>
      <c r="E29" s="62" t="s">
        <v>5</v>
      </c>
      <c r="F29" s="62" t="s">
        <v>6</v>
      </c>
      <c r="G29" s="62" t="s">
        <v>7</v>
      </c>
      <c r="H29" s="62" t="s">
        <v>8</v>
      </c>
      <c r="I29" s="273" t="s">
        <v>9</v>
      </c>
      <c r="J29" s="261" t="s">
        <v>234</v>
      </c>
      <c r="K29" s="253"/>
      <c r="L29" s="61" t="s">
        <v>1</v>
      </c>
      <c r="M29" s="62" t="s">
        <v>2</v>
      </c>
      <c r="N29" s="62" t="s">
        <v>3</v>
      </c>
      <c r="O29" s="62" t="s">
        <v>4</v>
      </c>
      <c r="P29" s="62" t="s">
        <v>5</v>
      </c>
      <c r="Q29" s="62" t="s">
        <v>6</v>
      </c>
      <c r="R29" s="62" t="s">
        <v>7</v>
      </c>
      <c r="S29" s="62" t="s">
        <v>8</v>
      </c>
      <c r="T29" s="63" t="s">
        <v>235</v>
      </c>
      <c r="U29" s="41"/>
      <c r="V29" s="5"/>
      <c r="W29" s="5"/>
      <c r="X29" s="5"/>
    </row>
    <row r="30" spans="1:24" ht="25" customHeight="1" x14ac:dyDescent="0.25">
      <c r="A30" s="111">
        <v>14</v>
      </c>
      <c r="B30" s="112">
        <v>21</v>
      </c>
      <c r="C30" s="113" t="s">
        <v>60</v>
      </c>
      <c r="D30" s="113" t="s">
        <v>61</v>
      </c>
      <c r="E30" s="113" t="s">
        <v>14</v>
      </c>
      <c r="F30" s="114">
        <v>173.5</v>
      </c>
      <c r="G30" s="114">
        <v>54</v>
      </c>
      <c r="H30" s="115">
        <f>+F30/260*100</f>
        <v>66.730769230769226</v>
      </c>
      <c r="I30" s="274" t="s">
        <v>47</v>
      </c>
      <c r="J30" s="225">
        <v>5</v>
      </c>
      <c r="K30" s="253"/>
      <c r="L30" s="111">
        <v>13.15</v>
      </c>
      <c r="M30" s="244"/>
      <c r="N30" s="99"/>
      <c r="O30" s="99"/>
      <c r="P30" s="99"/>
      <c r="Q30" s="35"/>
      <c r="R30" s="35"/>
      <c r="S30" s="308"/>
      <c r="T30" s="309"/>
      <c r="U30" s="41"/>
      <c r="V30" s="5"/>
      <c r="W30" s="5"/>
      <c r="X30" s="5"/>
    </row>
    <row r="31" spans="1:24" ht="25" customHeight="1" x14ac:dyDescent="0.25">
      <c r="A31" s="49">
        <f t="shared" ref="A31:A47" si="2">+A30+0.1</f>
        <v>14.1</v>
      </c>
      <c r="B31" s="6">
        <v>22</v>
      </c>
      <c r="C31" s="89" t="s">
        <v>26</v>
      </c>
      <c r="D31" s="89" t="s">
        <v>27</v>
      </c>
      <c r="E31" s="89" t="s">
        <v>14</v>
      </c>
      <c r="F31" s="116">
        <v>177</v>
      </c>
      <c r="G31" s="116">
        <v>55</v>
      </c>
      <c r="H31" s="36">
        <f t="shared" ref="H31:H38" si="3">+F31/260*100</f>
        <v>68.07692307692308</v>
      </c>
      <c r="I31" s="256">
        <v>4</v>
      </c>
      <c r="J31" s="225">
        <v>4</v>
      </c>
      <c r="K31" s="253"/>
      <c r="L31" s="49">
        <f t="shared" ref="L31:L49" si="4">+L30+0.1</f>
        <v>13.25</v>
      </c>
      <c r="M31" s="244">
        <v>55</v>
      </c>
      <c r="N31" s="99" t="s">
        <v>60</v>
      </c>
      <c r="O31" s="99" t="s">
        <v>61</v>
      </c>
      <c r="P31" s="89" t="s">
        <v>14</v>
      </c>
      <c r="Q31" s="8">
        <v>167</v>
      </c>
      <c r="R31" s="8">
        <v>55</v>
      </c>
      <c r="S31" s="269">
        <f>SUM(Q31/250)*100</f>
        <v>66.8</v>
      </c>
      <c r="T31" s="251">
        <v>4</v>
      </c>
      <c r="U31" s="41"/>
      <c r="V31" s="5"/>
      <c r="W31" s="5"/>
      <c r="X31" s="5"/>
    </row>
    <row r="32" spans="1:24" ht="25" customHeight="1" x14ac:dyDescent="0.25">
      <c r="A32" s="49">
        <f t="shared" si="2"/>
        <v>14.2</v>
      </c>
      <c r="B32" s="6">
        <v>23</v>
      </c>
      <c r="C32" s="89" t="s">
        <v>67</v>
      </c>
      <c r="D32" s="89" t="s">
        <v>68</v>
      </c>
      <c r="E32" s="89" t="s">
        <v>69</v>
      </c>
      <c r="F32" s="116">
        <v>183.5</v>
      </c>
      <c r="G32" s="116">
        <v>57</v>
      </c>
      <c r="H32" s="36">
        <f t="shared" si="3"/>
        <v>70.57692307692308</v>
      </c>
      <c r="I32" s="256">
        <v>1</v>
      </c>
      <c r="J32" s="225">
        <v>1</v>
      </c>
      <c r="K32" s="253"/>
      <c r="L32" s="49">
        <f t="shared" si="4"/>
        <v>13.35</v>
      </c>
      <c r="M32" s="6">
        <v>57</v>
      </c>
      <c r="N32" s="89" t="s">
        <v>72</v>
      </c>
      <c r="O32" s="89" t="s">
        <v>71</v>
      </c>
      <c r="P32" s="89" t="s">
        <v>69</v>
      </c>
      <c r="Q32" s="242" t="s">
        <v>227</v>
      </c>
      <c r="R32" s="243"/>
      <c r="S32" s="242" t="s">
        <v>227</v>
      </c>
      <c r="T32" s="243"/>
      <c r="U32" s="41"/>
      <c r="V32" s="5"/>
      <c r="W32" s="5"/>
      <c r="X32" s="5"/>
    </row>
    <row r="33" spans="1:26" ht="25" customHeight="1" x14ac:dyDescent="0.25">
      <c r="A33" s="49">
        <f t="shared" si="2"/>
        <v>14.299999999999999</v>
      </c>
      <c r="B33" s="6">
        <v>24</v>
      </c>
      <c r="C33" s="89" t="s">
        <v>36</v>
      </c>
      <c r="D33" s="89" t="s">
        <v>83</v>
      </c>
      <c r="E33" s="89" t="s">
        <v>80</v>
      </c>
      <c r="F33" s="116">
        <v>165.5</v>
      </c>
      <c r="G33" s="116">
        <v>51</v>
      </c>
      <c r="H33" s="36">
        <f t="shared" si="3"/>
        <v>63.653846153846146</v>
      </c>
      <c r="I33" s="256">
        <v>10</v>
      </c>
      <c r="J33" s="225">
        <v>11</v>
      </c>
      <c r="K33" s="253"/>
      <c r="L33" s="49">
        <f t="shared" si="4"/>
        <v>13.45</v>
      </c>
      <c r="M33" s="6">
        <v>58</v>
      </c>
      <c r="N33" s="89" t="s">
        <v>77</v>
      </c>
      <c r="O33" s="89" t="s">
        <v>78</v>
      </c>
      <c r="P33" s="89" t="s">
        <v>79</v>
      </c>
      <c r="Q33" s="8">
        <v>158.5</v>
      </c>
      <c r="R33" s="8"/>
      <c r="S33" s="269">
        <f t="shared" ref="S33:S38" si="5">SUM(Q33/250)*100</f>
        <v>63.4</v>
      </c>
      <c r="T33" s="251">
        <v>9</v>
      </c>
      <c r="U33" s="41"/>
      <c r="V33" s="5"/>
      <c r="W33" s="5"/>
      <c r="X33" s="5"/>
    </row>
    <row r="34" spans="1:26" ht="25" customHeight="1" x14ac:dyDescent="0.25">
      <c r="A34" s="49">
        <f t="shared" si="2"/>
        <v>14.399999999999999</v>
      </c>
      <c r="B34" s="6">
        <v>25</v>
      </c>
      <c r="C34" s="89" t="s">
        <v>88</v>
      </c>
      <c r="D34" s="89" t="s">
        <v>89</v>
      </c>
      <c r="E34" s="89" t="s">
        <v>85</v>
      </c>
      <c r="F34" s="116">
        <v>159.5</v>
      </c>
      <c r="G34" s="116">
        <v>50</v>
      </c>
      <c r="H34" s="36">
        <f t="shared" si="3"/>
        <v>61.346153846153854</v>
      </c>
      <c r="I34" s="256">
        <v>14</v>
      </c>
      <c r="J34" s="225">
        <v>15</v>
      </c>
      <c r="K34" s="253"/>
      <c r="L34" s="49">
        <f t="shared" si="4"/>
        <v>13.549999999999999</v>
      </c>
      <c r="M34" s="6">
        <v>59</v>
      </c>
      <c r="N34" s="89" t="s">
        <v>84</v>
      </c>
      <c r="O34" s="89" t="s">
        <v>40</v>
      </c>
      <c r="P34" s="89" t="s">
        <v>80</v>
      </c>
      <c r="Q34" s="8">
        <v>148</v>
      </c>
      <c r="R34" s="8">
        <v>48</v>
      </c>
      <c r="S34" s="269">
        <f t="shared" si="5"/>
        <v>59.199999999999996</v>
      </c>
      <c r="T34" s="251">
        <v>14</v>
      </c>
      <c r="U34" s="41"/>
      <c r="V34" s="5"/>
      <c r="W34" s="5"/>
      <c r="X34" s="5"/>
    </row>
    <row r="35" spans="1:26" ht="25" customHeight="1" x14ac:dyDescent="0.25">
      <c r="A35" s="49">
        <f t="shared" si="2"/>
        <v>14.499999999999998</v>
      </c>
      <c r="B35" s="6">
        <v>26</v>
      </c>
      <c r="C35" s="89" t="s">
        <v>95</v>
      </c>
      <c r="D35" s="89" t="s">
        <v>96</v>
      </c>
      <c r="E35" s="90" t="s">
        <v>93</v>
      </c>
      <c r="F35" s="116">
        <v>171.5</v>
      </c>
      <c r="G35" s="116">
        <v>52</v>
      </c>
      <c r="H35" s="36">
        <f t="shared" si="3"/>
        <v>65.961538461538467</v>
      </c>
      <c r="I35" s="256">
        <v>6</v>
      </c>
      <c r="J35" s="225">
        <v>7</v>
      </c>
      <c r="K35" s="253"/>
      <c r="L35" s="49">
        <v>14.05</v>
      </c>
      <c r="M35" s="6">
        <v>60</v>
      </c>
      <c r="N35" s="89" t="s">
        <v>37</v>
      </c>
      <c r="O35" s="89" t="s">
        <v>92</v>
      </c>
      <c r="P35" s="90" t="s">
        <v>85</v>
      </c>
      <c r="Q35" s="8">
        <v>166</v>
      </c>
      <c r="R35" s="8">
        <v>54</v>
      </c>
      <c r="S35" s="269">
        <f t="shared" si="5"/>
        <v>66.400000000000006</v>
      </c>
      <c r="T35" s="251">
        <v>6</v>
      </c>
      <c r="U35" s="41"/>
      <c r="V35" s="5"/>
      <c r="W35" s="5"/>
      <c r="X35" s="5"/>
    </row>
    <row r="36" spans="1:26" ht="25" customHeight="1" x14ac:dyDescent="0.25">
      <c r="A36" s="49">
        <v>15</v>
      </c>
      <c r="B36" s="6">
        <v>27</v>
      </c>
      <c r="C36" s="93" t="s">
        <v>104</v>
      </c>
      <c r="D36" s="93" t="s">
        <v>105</v>
      </c>
      <c r="E36" s="90" t="s">
        <v>101</v>
      </c>
      <c r="F36" s="116">
        <v>154</v>
      </c>
      <c r="G36" s="116">
        <v>48</v>
      </c>
      <c r="H36" s="36">
        <f t="shared" si="3"/>
        <v>59.230769230769234</v>
      </c>
      <c r="I36" s="256">
        <v>15</v>
      </c>
      <c r="J36" s="225">
        <v>16</v>
      </c>
      <c r="K36" s="253"/>
      <c r="L36" s="49">
        <f t="shared" si="4"/>
        <v>14.15</v>
      </c>
      <c r="M36" s="6">
        <v>61</v>
      </c>
      <c r="N36" s="89" t="s">
        <v>99</v>
      </c>
      <c r="O36" s="89" t="s">
        <v>100</v>
      </c>
      <c r="P36" s="90" t="s">
        <v>93</v>
      </c>
      <c r="Q36" s="8">
        <v>181.5</v>
      </c>
      <c r="R36" s="8">
        <v>58</v>
      </c>
      <c r="S36" s="269">
        <f t="shared" si="5"/>
        <v>72.599999999999994</v>
      </c>
      <c r="T36" s="251">
        <v>1</v>
      </c>
      <c r="U36" s="41"/>
      <c r="V36" s="5"/>
      <c r="W36" s="5"/>
      <c r="X36" s="5"/>
    </row>
    <row r="37" spans="1:26" ht="25" customHeight="1" x14ac:dyDescent="0.25">
      <c r="A37" s="49">
        <f t="shared" si="2"/>
        <v>15.1</v>
      </c>
      <c r="B37" s="6">
        <v>28</v>
      </c>
      <c r="C37" s="94" t="s">
        <v>112</v>
      </c>
      <c r="D37" s="94" t="s">
        <v>113</v>
      </c>
      <c r="E37" s="90" t="s">
        <v>109</v>
      </c>
      <c r="F37" s="242" t="s">
        <v>227</v>
      </c>
      <c r="G37" s="243"/>
      <c r="H37" s="36"/>
      <c r="I37" s="242" t="s">
        <v>227</v>
      </c>
      <c r="J37" s="287"/>
      <c r="K37" s="253"/>
      <c r="L37" s="49">
        <f t="shared" si="4"/>
        <v>14.25</v>
      </c>
      <c r="M37" s="6">
        <v>62</v>
      </c>
      <c r="N37" s="89" t="s">
        <v>108</v>
      </c>
      <c r="O37" s="7" t="s">
        <v>195</v>
      </c>
      <c r="P37" s="90" t="s">
        <v>101</v>
      </c>
      <c r="Q37" s="8">
        <v>164.5</v>
      </c>
      <c r="R37" s="8">
        <v>52</v>
      </c>
      <c r="S37" s="269">
        <f t="shared" si="5"/>
        <v>65.8</v>
      </c>
      <c r="T37" s="251">
        <v>7</v>
      </c>
      <c r="U37" s="41"/>
      <c r="V37" s="5"/>
      <c r="W37" s="5"/>
      <c r="X37" s="5"/>
    </row>
    <row r="38" spans="1:26" ht="25" customHeight="1" x14ac:dyDescent="0.25">
      <c r="A38" s="49">
        <f t="shared" si="2"/>
        <v>15.2</v>
      </c>
      <c r="B38" s="33">
        <v>29</v>
      </c>
      <c r="C38" s="94" t="s">
        <v>181</v>
      </c>
      <c r="D38" s="94" t="s">
        <v>182</v>
      </c>
      <c r="E38" s="94" t="s">
        <v>178</v>
      </c>
      <c r="F38" s="37">
        <v>165.5</v>
      </c>
      <c r="G38" s="37">
        <v>50</v>
      </c>
      <c r="H38" s="36">
        <f t="shared" si="3"/>
        <v>63.653846153846146</v>
      </c>
      <c r="I38" s="276">
        <v>11</v>
      </c>
      <c r="J38" s="225">
        <v>12</v>
      </c>
      <c r="K38" s="253"/>
      <c r="L38" s="49">
        <f t="shared" si="4"/>
        <v>14.35</v>
      </c>
      <c r="M38" s="6">
        <v>63</v>
      </c>
      <c r="N38" s="89" t="s">
        <v>116</v>
      </c>
      <c r="O38" s="89" t="s">
        <v>117</v>
      </c>
      <c r="P38" s="90" t="s">
        <v>109</v>
      </c>
      <c r="Q38" s="8">
        <v>172.5</v>
      </c>
      <c r="R38" s="8">
        <v>56</v>
      </c>
      <c r="S38" s="269">
        <f t="shared" si="5"/>
        <v>69</v>
      </c>
      <c r="T38" s="251">
        <v>3</v>
      </c>
      <c r="U38" s="41"/>
      <c r="V38" s="5"/>
      <c r="W38" s="5"/>
      <c r="X38" s="5"/>
    </row>
    <row r="39" spans="1:26" s="15" customFormat="1" ht="25" customHeight="1" x14ac:dyDescent="0.25">
      <c r="A39" s="49">
        <f t="shared" si="2"/>
        <v>15.299999999999999</v>
      </c>
      <c r="B39" s="102"/>
      <c r="C39" s="103"/>
      <c r="D39" s="103"/>
      <c r="E39" s="103"/>
      <c r="F39" s="104"/>
      <c r="G39" s="104"/>
      <c r="H39" s="105"/>
      <c r="I39" s="183"/>
      <c r="J39" s="285"/>
      <c r="K39" s="253"/>
      <c r="L39" s="49">
        <f t="shared" si="4"/>
        <v>14.45</v>
      </c>
      <c r="M39" s="79" t="s">
        <v>52</v>
      </c>
      <c r="N39" s="80"/>
      <c r="O39" s="80"/>
      <c r="P39" s="80"/>
      <c r="Q39" s="82"/>
      <c r="R39" s="82"/>
      <c r="S39" s="83"/>
      <c r="T39" s="84"/>
      <c r="U39" s="41"/>
      <c r="V39" s="5"/>
      <c r="W39" s="5"/>
      <c r="X39" s="5"/>
    </row>
    <row r="40" spans="1:26" ht="25" customHeight="1" x14ac:dyDescent="0.25">
      <c r="A40" s="49">
        <v>15.45</v>
      </c>
      <c r="B40" s="245">
        <v>30</v>
      </c>
      <c r="C40" s="246" t="s">
        <v>120</v>
      </c>
      <c r="D40" s="246" t="s">
        <v>121</v>
      </c>
      <c r="E40" s="93" t="s">
        <v>118</v>
      </c>
      <c r="F40" s="34">
        <v>181</v>
      </c>
      <c r="G40" s="34">
        <v>55</v>
      </c>
      <c r="H40" s="36">
        <f t="shared" ref="H40:H47" si="6">+F40/260*100</f>
        <v>69.615384615384613</v>
      </c>
      <c r="I40" s="275">
        <v>3</v>
      </c>
      <c r="J40" s="225">
        <v>3</v>
      </c>
      <c r="K40" s="253"/>
      <c r="L40" s="49">
        <v>15</v>
      </c>
      <c r="M40" s="6">
        <v>64</v>
      </c>
      <c r="N40" s="89" t="s">
        <v>183</v>
      </c>
      <c r="O40" s="89" t="s">
        <v>184</v>
      </c>
      <c r="P40" s="89" t="s">
        <v>178</v>
      </c>
      <c r="Q40" s="8">
        <v>178</v>
      </c>
      <c r="R40" s="8">
        <v>59</v>
      </c>
      <c r="S40" s="269">
        <f t="shared" ref="S40:S48" si="7">SUM(Q40/250)*100</f>
        <v>71.2</v>
      </c>
      <c r="T40" s="251">
        <v>2</v>
      </c>
      <c r="U40" s="41"/>
      <c r="V40" s="5"/>
      <c r="W40" s="5"/>
      <c r="X40" s="5"/>
    </row>
    <row r="41" spans="1:26" ht="25" customHeight="1" x14ac:dyDescent="0.25">
      <c r="A41" s="49">
        <f t="shared" si="2"/>
        <v>15.549999999999999</v>
      </c>
      <c r="B41" s="249">
        <v>76</v>
      </c>
      <c r="C41" s="186" t="s">
        <v>202</v>
      </c>
      <c r="D41" s="186" t="s">
        <v>203</v>
      </c>
      <c r="E41" s="250" t="s">
        <v>79</v>
      </c>
      <c r="F41" s="37">
        <v>164</v>
      </c>
      <c r="G41" s="37">
        <v>50</v>
      </c>
      <c r="H41" s="36">
        <f t="shared" si="6"/>
        <v>63.076923076923073</v>
      </c>
      <c r="I41" s="277">
        <v>12</v>
      </c>
      <c r="J41" s="225">
        <v>13</v>
      </c>
      <c r="K41" s="253"/>
      <c r="L41" s="49">
        <f t="shared" si="4"/>
        <v>15.1</v>
      </c>
      <c r="M41" s="6">
        <v>65</v>
      </c>
      <c r="N41" s="89" t="s">
        <v>29</v>
      </c>
      <c r="O41" s="89" t="s">
        <v>123</v>
      </c>
      <c r="P41" s="90" t="s">
        <v>118</v>
      </c>
      <c r="Q41" s="8"/>
      <c r="R41" s="8"/>
      <c r="S41" s="269" t="s">
        <v>236</v>
      </c>
      <c r="T41" s="50"/>
      <c r="U41" s="41"/>
      <c r="V41" s="5"/>
      <c r="W41" s="5"/>
      <c r="X41" s="5"/>
    </row>
    <row r="42" spans="1:26" ht="25" customHeight="1" x14ac:dyDescent="0.25">
      <c r="A42" s="49">
        <v>16.05</v>
      </c>
      <c r="B42" s="247">
        <v>32</v>
      </c>
      <c r="C42" s="248" t="s">
        <v>33</v>
      </c>
      <c r="D42" s="248" t="s">
        <v>134</v>
      </c>
      <c r="E42" s="174" t="s">
        <v>131</v>
      </c>
      <c r="F42" s="38">
        <v>166</v>
      </c>
      <c r="G42" s="38">
        <v>51</v>
      </c>
      <c r="H42" s="36">
        <f t="shared" si="6"/>
        <v>63.84615384615384</v>
      </c>
      <c r="I42" s="278">
        <v>9</v>
      </c>
      <c r="J42" s="283">
        <v>10</v>
      </c>
      <c r="K42" s="152"/>
      <c r="L42" s="49">
        <f t="shared" si="4"/>
        <v>15.2</v>
      </c>
      <c r="M42" s="6">
        <v>66</v>
      </c>
      <c r="N42" s="95" t="s">
        <v>129</v>
      </c>
      <c r="O42" s="95" t="s">
        <v>130</v>
      </c>
      <c r="P42" s="95" t="s">
        <v>46</v>
      </c>
      <c r="Q42" s="242" t="s">
        <v>227</v>
      </c>
      <c r="R42" s="243"/>
      <c r="S42" s="242" t="s">
        <v>227</v>
      </c>
      <c r="T42" s="243"/>
      <c r="U42" s="64"/>
      <c r="V42" s="31"/>
      <c r="W42" s="31"/>
      <c r="X42" s="31"/>
      <c r="Y42" s="32"/>
      <c r="Z42" s="32"/>
    </row>
    <row r="43" spans="1:26" ht="25" customHeight="1" x14ac:dyDescent="0.25">
      <c r="A43" s="49">
        <f t="shared" si="2"/>
        <v>16.150000000000002</v>
      </c>
      <c r="B43" s="6">
        <v>33</v>
      </c>
      <c r="C43" s="99" t="s">
        <v>142</v>
      </c>
      <c r="D43" s="99" t="s">
        <v>143</v>
      </c>
      <c r="E43" s="90" t="s">
        <v>139</v>
      </c>
      <c r="F43" s="35">
        <v>168.5</v>
      </c>
      <c r="G43" s="35">
        <v>52</v>
      </c>
      <c r="H43" s="36">
        <f t="shared" si="6"/>
        <v>64.807692307692307</v>
      </c>
      <c r="I43" s="279">
        <v>8</v>
      </c>
      <c r="J43" s="283">
        <v>9</v>
      </c>
      <c r="K43" s="152"/>
      <c r="L43" s="49">
        <f t="shared" si="4"/>
        <v>15.299999999999999</v>
      </c>
      <c r="M43" s="6">
        <v>67</v>
      </c>
      <c r="N43" s="399" t="s">
        <v>230</v>
      </c>
      <c r="O43" s="98" t="s">
        <v>138</v>
      </c>
      <c r="P43" s="98" t="s">
        <v>131</v>
      </c>
      <c r="Q43" s="30">
        <v>158</v>
      </c>
      <c r="R43" s="30">
        <v>52</v>
      </c>
      <c r="S43" s="269">
        <f t="shared" si="7"/>
        <v>63.2</v>
      </c>
      <c r="T43" s="389">
        <v>11</v>
      </c>
      <c r="U43" s="64"/>
      <c r="V43" s="31"/>
      <c r="W43" s="31"/>
      <c r="X43" s="31"/>
      <c r="Y43" s="32"/>
      <c r="Z43" s="32"/>
    </row>
    <row r="44" spans="1:26" ht="25" customHeight="1" x14ac:dyDescent="0.25">
      <c r="A44" s="49">
        <f t="shared" si="2"/>
        <v>16.250000000000004</v>
      </c>
      <c r="B44" s="6">
        <v>34</v>
      </c>
      <c r="C44" s="89" t="s">
        <v>30</v>
      </c>
      <c r="D44" s="7" t="s">
        <v>194</v>
      </c>
      <c r="E44" s="90" t="s">
        <v>146</v>
      </c>
      <c r="F44" s="116">
        <v>163.5</v>
      </c>
      <c r="G44" s="116">
        <v>49</v>
      </c>
      <c r="H44" s="36">
        <f t="shared" si="6"/>
        <v>62.884615384615387</v>
      </c>
      <c r="I44" s="280">
        <v>13</v>
      </c>
      <c r="J44" s="225">
        <v>14</v>
      </c>
      <c r="K44" s="253"/>
      <c r="L44" s="49">
        <f t="shared" si="4"/>
        <v>15.399999999999999</v>
      </c>
      <c r="M44" s="6">
        <v>77</v>
      </c>
      <c r="N44" s="89" t="s">
        <v>147</v>
      </c>
      <c r="O44" s="7" t="s">
        <v>204</v>
      </c>
      <c r="P44" s="90" t="s">
        <v>139</v>
      </c>
      <c r="Q44" s="8">
        <v>166</v>
      </c>
      <c r="R44" s="8">
        <v>55</v>
      </c>
      <c r="S44" s="269">
        <f t="shared" si="7"/>
        <v>66.400000000000006</v>
      </c>
      <c r="T44" s="251">
        <v>5</v>
      </c>
      <c r="U44" s="41"/>
      <c r="V44" s="5"/>
      <c r="W44" s="5"/>
      <c r="X44" s="5"/>
    </row>
    <row r="45" spans="1:26" ht="25" customHeight="1" x14ac:dyDescent="0.25">
      <c r="A45" s="49">
        <f t="shared" si="2"/>
        <v>16.350000000000005</v>
      </c>
      <c r="B45" s="6">
        <v>35</v>
      </c>
      <c r="C45" s="89" t="s">
        <v>155</v>
      </c>
      <c r="D45" s="89" t="s">
        <v>156</v>
      </c>
      <c r="E45" s="89" t="s">
        <v>41</v>
      </c>
      <c r="F45" s="116">
        <v>173</v>
      </c>
      <c r="G45" s="116">
        <v>53</v>
      </c>
      <c r="H45" s="36">
        <f t="shared" si="6"/>
        <v>66.538461538461533</v>
      </c>
      <c r="I45" s="256">
        <v>5</v>
      </c>
      <c r="J45" s="225">
        <v>6</v>
      </c>
      <c r="K45" s="253"/>
      <c r="L45" s="49">
        <f t="shared" si="4"/>
        <v>15.499999999999998</v>
      </c>
      <c r="M45" s="6">
        <v>68</v>
      </c>
      <c r="N45" s="89" t="s">
        <v>31</v>
      </c>
      <c r="O45" s="89" t="s">
        <v>152</v>
      </c>
      <c r="P45" s="89" t="s">
        <v>146</v>
      </c>
      <c r="Q45" s="8">
        <v>158.5</v>
      </c>
      <c r="R45" s="8">
        <v>50</v>
      </c>
      <c r="S45" s="269">
        <f t="shared" si="7"/>
        <v>63.4</v>
      </c>
      <c r="T45" s="251">
        <v>10</v>
      </c>
      <c r="U45" s="41"/>
      <c r="V45" s="5"/>
      <c r="W45" s="5"/>
      <c r="X45" s="5"/>
    </row>
    <row r="46" spans="1:26" ht="25" customHeight="1" x14ac:dyDescent="0.25">
      <c r="A46" s="49">
        <f t="shared" si="2"/>
        <v>16.450000000000006</v>
      </c>
      <c r="B46" s="6">
        <v>36</v>
      </c>
      <c r="C46" s="89" t="s">
        <v>164</v>
      </c>
      <c r="D46" s="89" t="s">
        <v>186</v>
      </c>
      <c r="E46" s="90" t="s">
        <v>161</v>
      </c>
      <c r="F46" s="116">
        <v>169.5</v>
      </c>
      <c r="G46" s="100">
        <v>53</v>
      </c>
      <c r="H46" s="36">
        <f t="shared" si="6"/>
        <v>65.192307692307693</v>
      </c>
      <c r="I46" s="256">
        <v>7</v>
      </c>
      <c r="J46" s="225">
        <v>8</v>
      </c>
      <c r="K46" s="253"/>
      <c r="L46" s="49">
        <v>16</v>
      </c>
      <c r="M46" s="6">
        <v>69</v>
      </c>
      <c r="N46" s="89" t="s">
        <v>159</v>
      </c>
      <c r="O46" s="89" t="s">
        <v>160</v>
      </c>
      <c r="P46" s="90" t="s">
        <v>41</v>
      </c>
      <c r="Q46" s="8">
        <v>149</v>
      </c>
      <c r="R46" s="8">
        <v>49</v>
      </c>
      <c r="S46" s="269">
        <f t="shared" si="7"/>
        <v>59.599999999999994</v>
      </c>
      <c r="T46" s="251">
        <v>13</v>
      </c>
      <c r="U46" s="41"/>
      <c r="V46" s="5"/>
      <c r="W46" s="5"/>
      <c r="X46" s="5"/>
    </row>
    <row r="47" spans="1:26" ht="25" customHeight="1" x14ac:dyDescent="0.25">
      <c r="A47" s="184">
        <f t="shared" si="2"/>
        <v>16.550000000000008</v>
      </c>
      <c r="B47" s="181">
        <v>37</v>
      </c>
      <c r="C47" s="93" t="s">
        <v>173</v>
      </c>
      <c r="D47" s="93" t="s">
        <v>187</v>
      </c>
      <c r="E47" s="93" t="s">
        <v>45</v>
      </c>
      <c r="F47" s="34">
        <v>183.5</v>
      </c>
      <c r="G47" s="182">
        <v>56</v>
      </c>
      <c r="H47" s="36">
        <f t="shared" si="6"/>
        <v>70.57692307692308</v>
      </c>
      <c r="I47" s="275">
        <v>2</v>
      </c>
      <c r="J47" s="225">
        <v>2</v>
      </c>
      <c r="K47" s="253"/>
      <c r="L47" s="49">
        <f t="shared" si="4"/>
        <v>16.100000000000001</v>
      </c>
      <c r="M47" s="6">
        <v>70</v>
      </c>
      <c r="N47" s="89" t="s">
        <v>44</v>
      </c>
      <c r="O47" s="89" t="s">
        <v>167</v>
      </c>
      <c r="P47" s="90" t="s">
        <v>161</v>
      </c>
      <c r="Q47" s="8">
        <v>155</v>
      </c>
      <c r="R47" s="8">
        <v>50</v>
      </c>
      <c r="S47" s="269">
        <f t="shared" si="7"/>
        <v>62</v>
      </c>
      <c r="T47" s="251">
        <v>12</v>
      </c>
      <c r="U47" s="41"/>
      <c r="V47" s="5"/>
      <c r="W47" s="5"/>
      <c r="X47" s="5"/>
    </row>
    <row r="48" spans="1:26" ht="25" customHeight="1" thickBot="1" x14ac:dyDescent="0.3">
      <c r="A48" s="192">
        <v>17.05</v>
      </c>
      <c r="B48" s="193"/>
      <c r="C48" s="194"/>
      <c r="D48" s="194"/>
      <c r="E48" s="195"/>
      <c r="F48" s="196"/>
      <c r="G48" s="196"/>
      <c r="H48" s="197"/>
      <c r="I48" s="281"/>
      <c r="J48" s="229"/>
      <c r="K48" s="253"/>
      <c r="L48" s="49">
        <f t="shared" si="4"/>
        <v>16.200000000000003</v>
      </c>
      <c r="M48" s="6">
        <v>71</v>
      </c>
      <c r="N48" s="89" t="s">
        <v>13</v>
      </c>
      <c r="O48" s="89" t="s">
        <v>176</v>
      </c>
      <c r="P48" s="89" t="s">
        <v>45</v>
      </c>
      <c r="Q48" s="8">
        <v>159</v>
      </c>
      <c r="R48" s="8">
        <v>52</v>
      </c>
      <c r="S48" s="269">
        <f t="shared" si="7"/>
        <v>63.6</v>
      </c>
      <c r="T48" s="251">
        <v>8</v>
      </c>
      <c r="U48" s="41"/>
      <c r="V48" s="5"/>
      <c r="W48" s="5"/>
      <c r="X48" s="5"/>
    </row>
    <row r="49" spans="1:24" ht="25" customHeight="1" thickBot="1" x14ac:dyDescent="0.3">
      <c r="A49" s="284">
        <v>17.149999999999999</v>
      </c>
      <c r="B49" s="187" t="s">
        <v>10</v>
      </c>
      <c r="C49" s="188"/>
      <c r="D49" s="189"/>
      <c r="E49" s="189"/>
      <c r="F49" s="190"/>
      <c r="G49" s="190"/>
      <c r="H49" s="191"/>
      <c r="I49" s="282"/>
      <c r="J49" s="272"/>
      <c r="K49" s="253"/>
      <c r="L49" s="51">
        <f t="shared" si="4"/>
        <v>16.300000000000004</v>
      </c>
      <c r="M49" s="88" t="s">
        <v>10</v>
      </c>
      <c r="N49" s="87"/>
      <c r="O49" s="72"/>
      <c r="P49" s="72"/>
      <c r="Q49" s="73"/>
      <c r="R49" s="73"/>
      <c r="S49" s="74"/>
      <c r="T49" s="75"/>
      <c r="U49" s="41"/>
      <c r="V49" s="5"/>
      <c r="W49" s="5"/>
      <c r="X49" s="5"/>
    </row>
    <row r="50" spans="1:24" ht="19" customHeight="1" thickBot="1" x14ac:dyDescent="0.3">
      <c r="A50" s="44"/>
      <c r="B50" s="44"/>
      <c r="C50" s="44"/>
      <c r="D50" s="44"/>
      <c r="E50" s="44"/>
      <c r="F50" s="53"/>
      <c r="G50" s="53"/>
      <c r="H50" s="44"/>
      <c r="I50" s="55"/>
      <c r="J50" s="44"/>
      <c r="K50" s="68"/>
      <c r="L50" s="67"/>
      <c r="M50" s="68"/>
      <c r="N50" s="68"/>
      <c r="O50" s="68"/>
      <c r="P50" s="68"/>
      <c r="Q50" s="68"/>
      <c r="R50" s="68"/>
      <c r="S50" s="68"/>
      <c r="T50" s="68"/>
      <c r="U50" s="43"/>
      <c r="V50" s="5"/>
      <c r="W50" s="5"/>
      <c r="X50" s="5"/>
    </row>
    <row r="51" spans="1:24" ht="25" customHeight="1" thickBot="1" x14ac:dyDescent="0.3">
      <c r="A51" s="3"/>
      <c r="B51" s="3"/>
      <c r="F51" s="3"/>
      <c r="G51" s="3"/>
      <c r="H51" s="3"/>
      <c r="I51" s="12"/>
      <c r="J51" s="65"/>
      <c r="K51" s="253"/>
      <c r="L51" s="46"/>
      <c r="M51" s="47" t="s">
        <v>2</v>
      </c>
      <c r="N51" s="57" t="s">
        <v>3</v>
      </c>
      <c r="O51" s="57" t="s">
        <v>4</v>
      </c>
      <c r="P51" s="57" t="s">
        <v>5</v>
      </c>
      <c r="Q51" s="70" t="s">
        <v>11</v>
      </c>
      <c r="R51" s="47" t="s">
        <v>6</v>
      </c>
      <c r="S51" s="47" t="s">
        <v>7</v>
      </c>
      <c r="T51" s="47" t="s">
        <v>8</v>
      </c>
      <c r="U51" s="48" t="s">
        <v>12</v>
      </c>
      <c r="V51" s="66"/>
      <c r="W51" s="5"/>
      <c r="X51" s="5"/>
    </row>
    <row r="52" spans="1:24" ht="25" customHeight="1" thickBot="1" x14ac:dyDescent="0.3">
      <c r="A52" s="3"/>
      <c r="B52" s="65"/>
      <c r="C52" s="233" t="s">
        <v>5</v>
      </c>
      <c r="D52" s="233" t="s">
        <v>205</v>
      </c>
      <c r="E52" s="234" t="s">
        <v>212</v>
      </c>
      <c r="F52" s="223"/>
      <c r="G52" s="3"/>
      <c r="H52" s="3"/>
      <c r="I52" s="12"/>
      <c r="J52" s="65"/>
      <c r="K52" s="253"/>
      <c r="L52" s="71">
        <v>16.45</v>
      </c>
      <c r="M52" s="13">
        <v>73</v>
      </c>
      <c r="N52" s="89" t="s">
        <v>73</v>
      </c>
      <c r="O52" s="89" t="s">
        <v>74</v>
      </c>
      <c r="P52" s="89" t="s">
        <v>69</v>
      </c>
      <c r="Q52" s="39" t="s">
        <v>53</v>
      </c>
      <c r="R52" s="9">
        <v>196.5</v>
      </c>
      <c r="S52" s="9">
        <v>55</v>
      </c>
      <c r="T52" s="269">
        <f>SUM(R52/290)*100</f>
        <v>67.758620689655174</v>
      </c>
      <c r="U52" s="390">
        <v>2</v>
      </c>
      <c r="V52" s="66"/>
      <c r="W52" s="5"/>
      <c r="X52" s="5"/>
    </row>
    <row r="53" spans="1:24" ht="25" customHeight="1" x14ac:dyDescent="0.25">
      <c r="A53" s="3"/>
      <c r="C53" s="230"/>
      <c r="D53" s="232"/>
      <c r="E53" s="231"/>
      <c r="F53" s="41"/>
      <c r="G53" s="3"/>
      <c r="H53" s="3"/>
      <c r="I53" s="12"/>
      <c r="J53" s="65"/>
      <c r="K53" s="253"/>
      <c r="L53" s="49">
        <f t="shared" ref="L53:L56" si="8">+L52+0.1</f>
        <v>16.55</v>
      </c>
      <c r="M53" s="14">
        <v>74</v>
      </c>
      <c r="N53" s="89" t="s">
        <v>168</v>
      </c>
      <c r="O53" s="89" t="s">
        <v>169</v>
      </c>
      <c r="P53" s="90" t="s">
        <v>170</v>
      </c>
      <c r="Q53" s="40" t="s">
        <v>53</v>
      </c>
      <c r="R53" s="8">
        <v>206</v>
      </c>
      <c r="S53" s="8">
        <v>59</v>
      </c>
      <c r="T53" s="269">
        <f t="shared" ref="T53:T55" si="9">SUM(R53/290)*100</f>
        <v>71.034482758620683</v>
      </c>
      <c r="U53" s="251">
        <v>1</v>
      </c>
      <c r="V53" s="66"/>
      <c r="W53" s="5"/>
      <c r="X53" s="5"/>
    </row>
    <row r="54" spans="1:24" ht="25" customHeight="1" x14ac:dyDescent="0.25">
      <c r="A54" s="3"/>
      <c r="C54" s="226" t="s">
        <v>15</v>
      </c>
      <c r="D54" s="235" t="s">
        <v>183</v>
      </c>
      <c r="E54" s="238" t="s">
        <v>237</v>
      </c>
      <c r="F54" s="223"/>
      <c r="G54" s="3"/>
      <c r="H54" s="3"/>
      <c r="I54" s="12"/>
      <c r="J54" s="65"/>
      <c r="K54" s="253"/>
      <c r="L54" s="49">
        <v>17.100000000000001</v>
      </c>
      <c r="M54" s="14">
        <v>75</v>
      </c>
      <c r="N54" s="89" t="s">
        <v>16</v>
      </c>
      <c r="O54" s="89" t="s">
        <v>185</v>
      </c>
      <c r="P54" s="89" t="s">
        <v>15</v>
      </c>
      <c r="Q54" s="40" t="s">
        <v>17</v>
      </c>
      <c r="R54" s="242" t="s">
        <v>227</v>
      </c>
      <c r="S54" s="243"/>
      <c r="T54" s="242" t="s">
        <v>227</v>
      </c>
      <c r="U54" s="243"/>
      <c r="V54" s="66"/>
      <c r="W54" s="5"/>
      <c r="X54" s="5"/>
    </row>
    <row r="55" spans="1:24" ht="25" customHeight="1" x14ac:dyDescent="0.25">
      <c r="A55" s="3"/>
      <c r="C55" s="226" t="s">
        <v>45</v>
      </c>
      <c r="D55" s="235" t="s">
        <v>213</v>
      </c>
      <c r="E55" s="238" t="s">
        <v>220</v>
      </c>
      <c r="F55" s="223"/>
      <c r="G55" s="3"/>
      <c r="H55" s="3"/>
      <c r="I55" s="12"/>
      <c r="J55" s="65"/>
      <c r="K55" s="253"/>
      <c r="L55" s="49">
        <f t="shared" si="8"/>
        <v>17.200000000000003</v>
      </c>
      <c r="M55" s="14">
        <v>73</v>
      </c>
      <c r="N55" s="89" t="s">
        <v>73</v>
      </c>
      <c r="O55" s="89" t="s">
        <v>74</v>
      </c>
      <c r="P55" s="89" t="s">
        <v>69</v>
      </c>
      <c r="Q55" s="40" t="s">
        <v>17</v>
      </c>
      <c r="R55" s="8">
        <v>200</v>
      </c>
      <c r="S55" s="8">
        <v>42</v>
      </c>
      <c r="T55" s="269">
        <f>SUM(R55/300)*100</f>
        <v>66.666666666666657</v>
      </c>
      <c r="U55" s="251">
        <v>3</v>
      </c>
      <c r="V55" s="66"/>
      <c r="W55" s="5"/>
      <c r="X55" s="5"/>
    </row>
    <row r="56" spans="1:24" ht="25" customHeight="1" thickBot="1" x14ac:dyDescent="0.3">
      <c r="A56" s="3"/>
      <c r="C56" s="156" t="s">
        <v>206</v>
      </c>
      <c r="D56" s="236" t="s">
        <v>214</v>
      </c>
      <c r="E56" s="227" t="s">
        <v>219</v>
      </c>
      <c r="F56" s="223"/>
      <c r="G56" s="3"/>
      <c r="H56" s="3"/>
      <c r="I56" s="12"/>
      <c r="J56" s="65"/>
      <c r="K56" s="253"/>
      <c r="L56" s="51">
        <f t="shared" si="8"/>
        <v>17.300000000000004</v>
      </c>
      <c r="M56" s="76" t="s">
        <v>10</v>
      </c>
      <c r="N56" s="72"/>
      <c r="O56" s="72"/>
      <c r="P56" s="72"/>
      <c r="Q56" s="74"/>
      <c r="R56" s="74"/>
      <c r="S56" s="73"/>
      <c r="T56" s="77"/>
      <c r="U56" s="78"/>
      <c r="V56" s="66"/>
      <c r="W56" s="5"/>
      <c r="X56" s="5"/>
    </row>
    <row r="57" spans="1:24" ht="23" customHeight="1" x14ac:dyDescent="0.25">
      <c r="A57" s="5"/>
      <c r="C57" s="156" t="s">
        <v>207</v>
      </c>
      <c r="D57" s="236" t="s">
        <v>192</v>
      </c>
      <c r="E57" s="227" t="s">
        <v>222</v>
      </c>
      <c r="F57" s="224"/>
      <c r="G57" s="5"/>
      <c r="H57" s="5"/>
      <c r="I57" s="5"/>
      <c r="J57" s="5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5"/>
      <c r="W57" s="5"/>
      <c r="X57" s="5"/>
    </row>
    <row r="58" spans="1:24" ht="25" customHeight="1" x14ac:dyDescent="0.25">
      <c r="A58" s="5"/>
      <c r="B58" s="222"/>
      <c r="C58" s="156" t="s">
        <v>208</v>
      </c>
      <c r="D58" s="236" t="s">
        <v>223</v>
      </c>
      <c r="E58" s="227" t="s">
        <v>224</v>
      </c>
      <c r="F58" s="6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25" customHeight="1" x14ac:dyDescent="0.25">
      <c r="A59" s="5"/>
      <c r="B59" s="222"/>
      <c r="C59" s="228" t="s">
        <v>69</v>
      </c>
      <c r="D59" s="236" t="s">
        <v>217</v>
      </c>
      <c r="E59" s="227" t="s">
        <v>225</v>
      </c>
      <c r="F59" s="22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25" customHeight="1" x14ac:dyDescent="0.25">
      <c r="A60" s="5"/>
      <c r="B60" s="222"/>
      <c r="C60" s="156" t="s">
        <v>209</v>
      </c>
      <c r="D60" s="236" t="s">
        <v>216</v>
      </c>
      <c r="E60" s="227" t="s">
        <v>238</v>
      </c>
      <c r="F60" s="6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25" customHeight="1" x14ac:dyDescent="0.25">
      <c r="A61" s="5"/>
      <c r="B61" s="222"/>
      <c r="C61" s="156" t="s">
        <v>210</v>
      </c>
      <c r="D61" s="236" t="s">
        <v>215</v>
      </c>
      <c r="E61" s="227" t="s">
        <v>218</v>
      </c>
      <c r="F61" s="6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25" customHeight="1" x14ac:dyDescent="0.25">
      <c r="A62" s="5"/>
      <c r="B62" s="222"/>
      <c r="C62" s="156" t="s">
        <v>46</v>
      </c>
      <c r="D62" s="236" t="s">
        <v>239</v>
      </c>
      <c r="E62" s="227" t="s">
        <v>240</v>
      </c>
      <c r="F62" s="6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25" customHeight="1" thickBot="1" x14ac:dyDescent="0.3">
      <c r="A63" s="5"/>
      <c r="B63" s="222"/>
      <c r="C63" s="158" t="s">
        <v>211</v>
      </c>
      <c r="D63" s="237" t="s">
        <v>221</v>
      </c>
      <c r="E63" s="239" t="s">
        <v>226</v>
      </c>
      <c r="F63" s="6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25" customHeight="1" x14ac:dyDescent="0.2">
      <c r="A64" s="5"/>
      <c r="B64" s="5"/>
      <c r="C64" s="69"/>
      <c r="D64" s="69"/>
      <c r="E64" s="6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3.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3.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3.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</sheetData>
  <mergeCells count="12">
    <mergeCell ref="S32:T32"/>
    <mergeCell ref="Q42:R42"/>
    <mergeCell ref="S42:T42"/>
    <mergeCell ref="R54:S54"/>
    <mergeCell ref="T54:U54"/>
    <mergeCell ref="F4:G4"/>
    <mergeCell ref="F23:G23"/>
    <mergeCell ref="F37:G37"/>
    <mergeCell ref="Q32:R32"/>
    <mergeCell ref="I4:J4"/>
    <mergeCell ref="I23:J23"/>
    <mergeCell ref="I37:J3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2"/>
  <sheetViews>
    <sheetView showGridLines="0" topLeftCell="A47" zoomScale="136" workbookViewId="0">
      <selection activeCell="F58" sqref="F58"/>
    </sheetView>
  </sheetViews>
  <sheetFormatPr baseColWidth="10" defaultColWidth="10.83203125" defaultRowHeight="15" customHeight="1" x14ac:dyDescent="0.2"/>
  <cols>
    <col min="1" max="1" width="6" style="15" customWidth="1"/>
    <col min="2" max="2" width="5.83203125" style="15" customWidth="1"/>
    <col min="3" max="3" width="22.33203125" style="15" customWidth="1"/>
    <col min="4" max="4" width="31.83203125" style="15" customWidth="1"/>
    <col min="5" max="8" width="8.83203125" style="15" customWidth="1"/>
    <col min="9" max="9" width="5.83203125" style="15" customWidth="1"/>
    <col min="10" max="10" width="5.5" style="15" customWidth="1"/>
    <col min="11" max="11" width="22.83203125" style="15" customWidth="1"/>
    <col min="12" max="12" width="29.83203125" style="15" customWidth="1"/>
    <col min="13" max="15" width="8.83203125" style="15" customWidth="1"/>
    <col min="16" max="16" width="10.83203125" style="15" customWidth="1"/>
    <col min="17" max="17" width="14.1640625" style="15" customWidth="1"/>
    <col min="18" max="16384" width="10.83203125" style="15"/>
  </cols>
  <sheetData>
    <row r="1" spans="1:15" ht="13.5" customHeight="1" x14ac:dyDescent="0.2">
      <c r="A1" s="128"/>
      <c r="B1" s="129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3.5" customHeight="1" x14ac:dyDescent="0.2">
      <c r="A2" s="119"/>
      <c r="B2" s="131"/>
      <c r="C2" s="131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32" customHeight="1" x14ac:dyDescent="0.35">
      <c r="A3" s="132"/>
      <c r="B3" s="133"/>
      <c r="C3" s="179" t="s">
        <v>18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32" customHeight="1" thickBot="1" x14ac:dyDescent="0.4">
      <c r="A4" s="122"/>
      <c r="B4" s="123"/>
      <c r="C4" s="124"/>
      <c r="D4" s="125"/>
      <c r="E4" s="125"/>
      <c r="F4" s="126"/>
      <c r="G4" s="127"/>
      <c r="H4" s="130"/>
      <c r="I4" s="122"/>
      <c r="J4" s="125"/>
      <c r="K4" s="125"/>
      <c r="L4" s="125"/>
      <c r="M4" s="125"/>
      <c r="N4" s="125"/>
      <c r="O4" s="126"/>
    </row>
    <row r="5" spans="1:15" ht="20" customHeight="1" thickBot="1" x14ac:dyDescent="0.3">
      <c r="A5" s="150" t="s">
        <v>178</v>
      </c>
      <c r="B5" s="117"/>
      <c r="C5" s="117"/>
      <c r="D5" s="117"/>
      <c r="E5" s="117"/>
      <c r="F5" s="177"/>
      <c r="G5" s="176"/>
      <c r="H5" s="18"/>
      <c r="I5" s="150" t="s">
        <v>69</v>
      </c>
      <c r="J5" s="117"/>
      <c r="K5" s="117"/>
      <c r="L5" s="117"/>
      <c r="M5" s="117"/>
      <c r="N5" s="117"/>
      <c r="O5" s="151"/>
    </row>
    <row r="6" spans="1:15" ht="45" customHeight="1" thickBot="1" x14ac:dyDescent="0.3">
      <c r="A6" s="172" t="s">
        <v>11</v>
      </c>
      <c r="B6" s="171" t="s">
        <v>19</v>
      </c>
      <c r="C6" s="168" t="s">
        <v>3</v>
      </c>
      <c r="D6" s="168" t="s">
        <v>4</v>
      </c>
      <c r="E6" s="169" t="s">
        <v>20</v>
      </c>
      <c r="F6" s="169" t="s">
        <v>21</v>
      </c>
      <c r="G6" s="170" t="s">
        <v>22</v>
      </c>
      <c r="H6" s="147"/>
      <c r="I6" s="172" t="s">
        <v>11</v>
      </c>
      <c r="J6" s="171" t="s">
        <v>19</v>
      </c>
      <c r="K6" s="168" t="s">
        <v>3</v>
      </c>
      <c r="L6" s="168" t="s">
        <v>4</v>
      </c>
      <c r="M6" s="169" t="s">
        <v>20</v>
      </c>
      <c r="N6" s="169" t="s">
        <v>21</v>
      </c>
      <c r="O6" s="170" t="s">
        <v>22</v>
      </c>
    </row>
    <row r="7" spans="1:15" ht="22" customHeight="1" x14ac:dyDescent="0.25">
      <c r="A7" s="175" t="s">
        <v>188</v>
      </c>
      <c r="B7" s="163">
        <v>13</v>
      </c>
      <c r="C7" s="164" t="s">
        <v>177</v>
      </c>
      <c r="D7" s="7" t="s">
        <v>229</v>
      </c>
      <c r="E7" s="385">
        <v>6</v>
      </c>
      <c r="F7" s="166"/>
      <c r="G7" s="173"/>
      <c r="H7" s="18"/>
      <c r="I7" s="175" t="s">
        <v>188</v>
      </c>
      <c r="J7" s="178">
        <v>5</v>
      </c>
      <c r="K7" s="89" t="s">
        <v>64</v>
      </c>
      <c r="L7" s="89" t="s">
        <v>65</v>
      </c>
      <c r="M7" s="165">
        <v>16</v>
      </c>
      <c r="N7" s="166"/>
      <c r="O7" s="173"/>
    </row>
    <row r="8" spans="1:15" ht="21" customHeight="1" x14ac:dyDescent="0.25">
      <c r="A8" s="10" t="s">
        <v>189</v>
      </c>
      <c r="B8" s="33">
        <v>29</v>
      </c>
      <c r="C8" s="94" t="s">
        <v>181</v>
      </c>
      <c r="D8" s="94" t="s">
        <v>182</v>
      </c>
      <c r="E8" s="20">
        <v>11</v>
      </c>
      <c r="F8" s="319">
        <v>17</v>
      </c>
      <c r="G8" s="19"/>
      <c r="H8" s="18"/>
      <c r="I8" s="10" t="s">
        <v>189</v>
      </c>
      <c r="J8" s="6">
        <v>23</v>
      </c>
      <c r="K8" s="89" t="s">
        <v>67</v>
      </c>
      <c r="L8" s="89" t="s">
        <v>68</v>
      </c>
      <c r="M8" s="20">
        <v>1</v>
      </c>
      <c r="N8" s="319">
        <v>20</v>
      </c>
      <c r="O8" s="19"/>
    </row>
    <row r="9" spans="1:15" ht="22" customHeight="1" x14ac:dyDescent="0.25">
      <c r="A9" s="10" t="s">
        <v>190</v>
      </c>
      <c r="B9" s="6">
        <v>47</v>
      </c>
      <c r="C9" s="89" t="s">
        <v>179</v>
      </c>
      <c r="D9" s="89" t="s">
        <v>180</v>
      </c>
      <c r="E9" s="330">
        <v>9</v>
      </c>
      <c r="F9" s="22"/>
      <c r="G9" s="23"/>
      <c r="H9" s="18"/>
      <c r="I9" s="10" t="s">
        <v>190</v>
      </c>
      <c r="J9" s="6">
        <v>39</v>
      </c>
      <c r="K9" s="89" t="s">
        <v>42</v>
      </c>
      <c r="L9" s="89" t="s">
        <v>43</v>
      </c>
      <c r="M9" s="21">
        <v>3</v>
      </c>
      <c r="N9" s="22"/>
      <c r="O9" s="23"/>
    </row>
    <row r="10" spans="1:15" ht="22" customHeight="1" thickBot="1" x14ac:dyDescent="0.3">
      <c r="A10" s="121" t="s">
        <v>191</v>
      </c>
      <c r="B10" s="6">
        <v>64</v>
      </c>
      <c r="C10" s="89" t="s">
        <v>183</v>
      </c>
      <c r="D10" s="89" t="s">
        <v>184</v>
      </c>
      <c r="E10" s="24">
        <v>2</v>
      </c>
      <c r="F10" s="25"/>
      <c r="G10" s="26"/>
      <c r="H10" s="18"/>
      <c r="I10" s="121" t="s">
        <v>191</v>
      </c>
      <c r="J10" s="6">
        <v>57</v>
      </c>
      <c r="K10" s="89" t="s">
        <v>72</v>
      </c>
      <c r="L10" s="89" t="s">
        <v>71</v>
      </c>
      <c r="M10" s="24" t="s">
        <v>233</v>
      </c>
      <c r="N10" s="25"/>
      <c r="O10" s="26"/>
    </row>
    <row r="11" spans="1:15" ht="20" customHeight="1" thickBot="1" x14ac:dyDescent="0.3">
      <c r="A11" s="17"/>
      <c r="B11" s="17"/>
      <c r="C11" s="17"/>
      <c r="D11" s="17"/>
      <c r="E11" s="17"/>
      <c r="F11" s="17"/>
      <c r="G11" s="17"/>
      <c r="H11" s="27"/>
      <c r="I11" s="28"/>
      <c r="J11" s="28"/>
      <c r="K11" s="28"/>
      <c r="L11" s="28"/>
      <c r="M11" s="28"/>
      <c r="N11" s="28"/>
      <c r="O11" s="28"/>
    </row>
    <row r="12" spans="1:15" ht="20" customHeight="1" thickBot="1" x14ac:dyDescent="0.3">
      <c r="A12" s="150" t="s">
        <v>118</v>
      </c>
      <c r="B12" s="117"/>
      <c r="C12" s="117"/>
      <c r="D12" s="117"/>
      <c r="E12" s="117"/>
      <c r="F12" s="117"/>
      <c r="G12" s="151"/>
      <c r="H12" s="18"/>
      <c r="I12" s="150" t="s">
        <v>197</v>
      </c>
      <c r="J12" s="117"/>
      <c r="K12" s="117"/>
      <c r="L12" s="117"/>
      <c r="M12" s="117"/>
      <c r="N12" s="117"/>
      <c r="O12" s="151"/>
    </row>
    <row r="13" spans="1:15" ht="45" customHeight="1" thickBot="1" x14ac:dyDescent="0.3">
      <c r="A13" s="172" t="s">
        <v>11</v>
      </c>
      <c r="B13" s="171" t="s">
        <v>19</v>
      </c>
      <c r="C13" s="168" t="s">
        <v>3</v>
      </c>
      <c r="D13" s="168" t="s">
        <v>4</v>
      </c>
      <c r="E13" s="169" t="s">
        <v>20</v>
      </c>
      <c r="F13" s="169" t="s">
        <v>21</v>
      </c>
      <c r="G13" s="170" t="s">
        <v>22</v>
      </c>
      <c r="H13" s="147"/>
      <c r="I13" s="172" t="s">
        <v>11</v>
      </c>
      <c r="J13" s="171" t="s">
        <v>19</v>
      </c>
      <c r="K13" s="168" t="s">
        <v>3</v>
      </c>
      <c r="L13" s="168" t="s">
        <v>4</v>
      </c>
      <c r="M13" s="169" t="s">
        <v>20</v>
      </c>
      <c r="N13" s="169" t="s">
        <v>21</v>
      </c>
      <c r="O13" s="170" t="s">
        <v>22</v>
      </c>
    </row>
    <row r="14" spans="1:15" ht="22" customHeight="1" x14ac:dyDescent="0.25">
      <c r="A14" s="175" t="s">
        <v>188</v>
      </c>
      <c r="B14" s="163">
        <v>12</v>
      </c>
      <c r="C14" s="164" t="s">
        <v>23</v>
      </c>
      <c r="D14" s="164" t="s">
        <v>119</v>
      </c>
      <c r="E14" s="165">
        <v>8</v>
      </c>
      <c r="F14" s="166"/>
      <c r="G14" s="173"/>
      <c r="H14" s="18"/>
      <c r="I14" s="175" t="s">
        <v>188</v>
      </c>
      <c r="J14" s="178">
        <v>10</v>
      </c>
      <c r="K14" s="91" t="s">
        <v>102</v>
      </c>
      <c r="L14" s="92" t="s">
        <v>103</v>
      </c>
      <c r="M14" s="165">
        <v>12</v>
      </c>
      <c r="N14" s="166"/>
      <c r="O14" s="173"/>
    </row>
    <row r="15" spans="1:15" ht="21" customHeight="1" x14ac:dyDescent="0.25">
      <c r="A15" s="10" t="s">
        <v>189</v>
      </c>
      <c r="B15" s="33">
        <v>30</v>
      </c>
      <c r="C15" s="94" t="s">
        <v>120</v>
      </c>
      <c r="D15" s="94" t="s">
        <v>121</v>
      </c>
      <c r="E15" s="20">
        <v>3</v>
      </c>
      <c r="F15" s="319">
        <v>19</v>
      </c>
      <c r="G15" s="19"/>
      <c r="H15" s="18"/>
      <c r="I15" s="10" t="s">
        <v>189</v>
      </c>
      <c r="J15" s="6">
        <v>27</v>
      </c>
      <c r="K15" s="93" t="s">
        <v>104</v>
      </c>
      <c r="L15" s="93" t="s">
        <v>105</v>
      </c>
      <c r="M15" s="20">
        <v>15</v>
      </c>
      <c r="N15" s="319">
        <v>30</v>
      </c>
      <c r="O15" s="19"/>
    </row>
    <row r="16" spans="1:15" ht="22" customHeight="1" x14ac:dyDescent="0.25">
      <c r="A16" s="10" t="s">
        <v>190</v>
      </c>
      <c r="B16" s="6">
        <v>46</v>
      </c>
      <c r="C16" s="89" t="s">
        <v>28</v>
      </c>
      <c r="D16" s="89" t="s">
        <v>122</v>
      </c>
      <c r="E16" s="21">
        <v>8</v>
      </c>
      <c r="F16" s="22"/>
      <c r="G16" s="23"/>
      <c r="H16" s="18"/>
      <c r="I16" s="10" t="s">
        <v>190</v>
      </c>
      <c r="J16" s="6">
        <v>44</v>
      </c>
      <c r="K16" s="89" t="s">
        <v>106</v>
      </c>
      <c r="L16" s="89" t="s">
        <v>107</v>
      </c>
      <c r="M16" s="21">
        <v>11</v>
      </c>
      <c r="N16" s="22"/>
      <c r="O16" s="23"/>
    </row>
    <row r="17" spans="1:15" ht="22" customHeight="1" thickBot="1" x14ac:dyDescent="0.3">
      <c r="A17" s="121" t="s">
        <v>191</v>
      </c>
      <c r="B17" s="6">
        <v>65</v>
      </c>
      <c r="C17" s="89" t="s">
        <v>29</v>
      </c>
      <c r="D17" s="89" t="s">
        <v>123</v>
      </c>
      <c r="E17" s="24" t="s">
        <v>241</v>
      </c>
      <c r="F17" s="25"/>
      <c r="G17" s="26"/>
      <c r="H17" s="18"/>
      <c r="I17" s="121" t="s">
        <v>191</v>
      </c>
      <c r="J17" s="6">
        <v>62</v>
      </c>
      <c r="K17" s="89" t="s">
        <v>108</v>
      </c>
      <c r="L17" s="7" t="s">
        <v>195</v>
      </c>
      <c r="M17" s="24">
        <v>7</v>
      </c>
      <c r="N17" s="25"/>
      <c r="O17" s="26"/>
    </row>
    <row r="18" spans="1:15" ht="20" customHeight="1" thickBot="1" x14ac:dyDescent="0.3">
      <c r="A18" s="17"/>
      <c r="B18" s="17"/>
      <c r="C18" s="17"/>
      <c r="D18" s="17"/>
      <c r="E18" s="17"/>
      <c r="F18" s="17"/>
      <c r="G18" s="17"/>
      <c r="H18" s="27"/>
      <c r="I18" s="117"/>
      <c r="J18" s="117"/>
      <c r="K18" s="117"/>
      <c r="L18" s="117"/>
      <c r="M18" s="117"/>
      <c r="N18" s="117"/>
      <c r="O18" s="117"/>
    </row>
    <row r="19" spans="1:15" ht="20" customHeight="1" thickBot="1" x14ac:dyDescent="0.3">
      <c r="A19" s="150" t="s">
        <v>45</v>
      </c>
      <c r="B19" s="117"/>
      <c r="C19" s="117"/>
      <c r="D19" s="117"/>
      <c r="E19" s="117"/>
      <c r="F19" s="117"/>
      <c r="G19" s="151"/>
      <c r="H19" s="134"/>
      <c r="I19" s="159" t="s">
        <v>109</v>
      </c>
      <c r="J19" s="160"/>
      <c r="K19" s="160"/>
      <c r="L19" s="160"/>
      <c r="M19" s="160"/>
      <c r="N19" s="160"/>
      <c r="O19" s="161"/>
    </row>
    <row r="20" spans="1:15" ht="45" customHeight="1" thickBot="1" x14ac:dyDescent="0.3">
      <c r="A20" s="172" t="s">
        <v>11</v>
      </c>
      <c r="B20" s="171" t="s">
        <v>19</v>
      </c>
      <c r="C20" s="168" t="s">
        <v>3</v>
      </c>
      <c r="D20" s="168" t="s">
        <v>4</v>
      </c>
      <c r="E20" s="169" t="s">
        <v>20</v>
      </c>
      <c r="F20" s="169" t="s">
        <v>21</v>
      </c>
      <c r="G20" s="170" t="s">
        <v>22</v>
      </c>
      <c r="H20" s="147"/>
      <c r="I20" s="172" t="s">
        <v>11</v>
      </c>
      <c r="J20" s="171" t="s">
        <v>19</v>
      </c>
      <c r="K20" s="168" t="s">
        <v>3</v>
      </c>
      <c r="L20" s="168" t="s">
        <v>4</v>
      </c>
      <c r="M20" s="169" t="s">
        <v>20</v>
      </c>
      <c r="N20" s="169" t="s">
        <v>21</v>
      </c>
      <c r="O20" s="170" t="s">
        <v>22</v>
      </c>
    </row>
    <row r="21" spans="1:15" ht="21" customHeight="1" x14ac:dyDescent="0.25">
      <c r="A21" s="175" t="s">
        <v>188</v>
      </c>
      <c r="B21" s="208">
        <v>4</v>
      </c>
      <c r="C21" s="209" t="s">
        <v>171</v>
      </c>
      <c r="D21" s="209" t="s">
        <v>172</v>
      </c>
      <c r="E21" s="165">
        <v>14</v>
      </c>
      <c r="F21" s="166"/>
      <c r="G21" s="173"/>
      <c r="H21" s="134"/>
      <c r="I21" s="56" t="s">
        <v>188</v>
      </c>
      <c r="J21" s="201">
        <v>11</v>
      </c>
      <c r="K21" s="202" t="s">
        <v>110</v>
      </c>
      <c r="L21" s="202" t="s">
        <v>111</v>
      </c>
      <c r="M21" s="203">
        <v>10</v>
      </c>
      <c r="N21" s="204"/>
      <c r="O21" s="205"/>
    </row>
    <row r="22" spans="1:15" ht="21" customHeight="1" x14ac:dyDescent="0.25">
      <c r="A22" s="207" t="s">
        <v>189</v>
      </c>
      <c r="B22" s="212">
        <v>37</v>
      </c>
      <c r="C22" s="94" t="s">
        <v>173</v>
      </c>
      <c r="D22" s="94" t="s">
        <v>187</v>
      </c>
      <c r="E22" s="214">
        <v>2</v>
      </c>
      <c r="F22" s="319">
        <v>24</v>
      </c>
      <c r="G22" s="19"/>
      <c r="H22" s="134"/>
      <c r="I22" s="139" t="s">
        <v>189</v>
      </c>
      <c r="J22" s="6">
        <v>28</v>
      </c>
      <c r="K22" s="94" t="s">
        <v>112</v>
      </c>
      <c r="L22" s="94" t="s">
        <v>113</v>
      </c>
      <c r="M22" s="20" t="s">
        <v>233</v>
      </c>
      <c r="N22" s="319">
        <v>15</v>
      </c>
      <c r="O22" s="140"/>
    </row>
    <row r="23" spans="1:15" ht="21" customHeight="1" x14ac:dyDescent="0.25">
      <c r="A23" s="10" t="s">
        <v>190</v>
      </c>
      <c r="B23" s="210">
        <v>38</v>
      </c>
      <c r="C23" s="174" t="s">
        <v>174</v>
      </c>
      <c r="D23" s="174" t="s">
        <v>175</v>
      </c>
      <c r="E23" s="21">
        <v>15</v>
      </c>
      <c r="F23" s="22"/>
      <c r="G23" s="23"/>
      <c r="H23" s="134"/>
      <c r="I23" s="139" t="s">
        <v>190</v>
      </c>
      <c r="J23" s="6">
        <v>45</v>
      </c>
      <c r="K23" s="89" t="s">
        <v>114</v>
      </c>
      <c r="L23" s="89" t="s">
        <v>115</v>
      </c>
      <c r="M23" s="21">
        <v>2</v>
      </c>
      <c r="N23" s="22"/>
      <c r="O23" s="141"/>
    </row>
    <row r="24" spans="1:15" ht="22" customHeight="1" thickBot="1" x14ac:dyDescent="0.3">
      <c r="A24" s="121" t="s">
        <v>191</v>
      </c>
      <c r="B24" s="6">
        <v>71</v>
      </c>
      <c r="C24" s="89" t="s">
        <v>13</v>
      </c>
      <c r="D24" s="89" t="s">
        <v>176</v>
      </c>
      <c r="E24" s="24">
        <v>8</v>
      </c>
      <c r="F24" s="25"/>
      <c r="G24" s="26"/>
      <c r="H24" s="134"/>
      <c r="I24" s="142" t="s">
        <v>191</v>
      </c>
      <c r="J24" s="198">
        <v>63</v>
      </c>
      <c r="K24" s="199" t="s">
        <v>116</v>
      </c>
      <c r="L24" s="199" t="s">
        <v>117</v>
      </c>
      <c r="M24" s="143">
        <v>3</v>
      </c>
      <c r="N24" s="144"/>
      <c r="O24" s="145"/>
    </row>
    <row r="25" spans="1:15" ht="20" customHeight="1" thickBot="1" x14ac:dyDescent="0.3">
      <c r="A25" s="117"/>
      <c r="B25" s="117"/>
      <c r="C25" s="117"/>
      <c r="D25" s="117"/>
      <c r="E25" s="117"/>
      <c r="F25" s="117"/>
      <c r="G25" s="117"/>
      <c r="H25" s="27"/>
      <c r="I25" s="148"/>
      <c r="J25" s="148"/>
      <c r="K25" s="148"/>
      <c r="L25" s="148"/>
      <c r="M25" s="148"/>
      <c r="N25" s="148"/>
      <c r="O25" s="148"/>
    </row>
    <row r="26" spans="1:15" ht="20" customHeight="1" thickBot="1" x14ac:dyDescent="0.3">
      <c r="A26" s="159" t="s">
        <v>79</v>
      </c>
      <c r="B26" s="160"/>
      <c r="C26" s="160"/>
      <c r="D26" s="160"/>
      <c r="E26" s="160"/>
      <c r="F26" s="160"/>
      <c r="G26" s="161"/>
      <c r="H26" s="147"/>
      <c r="I26" s="159" t="s">
        <v>131</v>
      </c>
      <c r="J26" s="160"/>
      <c r="K26" s="160"/>
      <c r="L26" s="160"/>
      <c r="M26" s="160"/>
      <c r="N26" s="160"/>
      <c r="O26" s="161"/>
    </row>
    <row r="27" spans="1:15" ht="45" customHeight="1" thickBot="1" x14ac:dyDescent="0.3">
      <c r="A27" s="172" t="s">
        <v>11</v>
      </c>
      <c r="B27" s="171" t="s">
        <v>19</v>
      </c>
      <c r="C27" s="168" t="s">
        <v>3</v>
      </c>
      <c r="D27" s="168" t="s">
        <v>4</v>
      </c>
      <c r="E27" s="169" t="s">
        <v>20</v>
      </c>
      <c r="F27" s="169" t="s">
        <v>21</v>
      </c>
      <c r="G27" s="170" t="s">
        <v>22</v>
      </c>
      <c r="H27" s="147"/>
      <c r="I27" s="172" t="s">
        <v>11</v>
      </c>
      <c r="J27" s="171" t="s">
        <v>19</v>
      </c>
      <c r="K27" s="168" t="s">
        <v>3</v>
      </c>
      <c r="L27" s="168" t="s">
        <v>4</v>
      </c>
      <c r="M27" s="169" t="s">
        <v>20</v>
      </c>
      <c r="N27" s="169" t="s">
        <v>21</v>
      </c>
      <c r="O27" s="170" t="s">
        <v>22</v>
      </c>
    </row>
    <row r="28" spans="1:15" ht="21" customHeight="1" x14ac:dyDescent="0.25">
      <c r="A28" s="162" t="s">
        <v>188</v>
      </c>
      <c r="B28" s="208">
        <v>6</v>
      </c>
      <c r="C28" s="209" t="s">
        <v>75</v>
      </c>
      <c r="D28" s="215" t="s">
        <v>76</v>
      </c>
      <c r="E28" s="165">
        <v>15</v>
      </c>
      <c r="F28" s="166"/>
      <c r="G28" s="167"/>
      <c r="H28" s="147"/>
      <c r="I28" s="56" t="s">
        <v>188</v>
      </c>
      <c r="J28" s="201">
        <v>15</v>
      </c>
      <c r="K28" s="202" t="s">
        <v>132</v>
      </c>
      <c r="L28" s="202" t="s">
        <v>133</v>
      </c>
      <c r="M28" s="203">
        <v>11</v>
      </c>
      <c r="N28" s="204"/>
      <c r="O28" s="205"/>
    </row>
    <row r="29" spans="1:15" ht="21" customHeight="1" x14ac:dyDescent="0.25">
      <c r="A29" s="213" t="s">
        <v>189</v>
      </c>
      <c r="B29" s="185">
        <v>76</v>
      </c>
      <c r="C29" s="186" t="s">
        <v>202</v>
      </c>
      <c r="D29" s="186" t="s">
        <v>203</v>
      </c>
      <c r="E29" s="214">
        <v>12</v>
      </c>
      <c r="F29" s="319">
        <v>26</v>
      </c>
      <c r="G29" s="140"/>
      <c r="H29" s="147"/>
      <c r="I29" s="139" t="s">
        <v>189</v>
      </c>
      <c r="J29" s="33">
        <v>32</v>
      </c>
      <c r="K29" s="96" t="s">
        <v>33</v>
      </c>
      <c r="L29" s="96" t="s">
        <v>134</v>
      </c>
      <c r="M29" s="20">
        <v>9</v>
      </c>
      <c r="N29" s="319">
        <v>27</v>
      </c>
      <c r="O29" s="140"/>
    </row>
    <row r="30" spans="1:15" ht="22" customHeight="1" x14ac:dyDescent="0.25">
      <c r="A30" s="139" t="s">
        <v>190</v>
      </c>
      <c r="B30" s="210">
        <v>40</v>
      </c>
      <c r="C30" s="216" t="s">
        <v>200</v>
      </c>
      <c r="D30" s="216" t="s">
        <v>201</v>
      </c>
      <c r="E30" s="21">
        <v>5</v>
      </c>
      <c r="F30" s="22"/>
      <c r="G30" s="141"/>
      <c r="H30" s="147"/>
      <c r="I30" s="139" t="s">
        <v>190</v>
      </c>
      <c r="J30" s="6">
        <v>49</v>
      </c>
      <c r="K30" s="97" t="s">
        <v>135</v>
      </c>
      <c r="L30" s="97" t="s">
        <v>136</v>
      </c>
      <c r="M30" s="21">
        <v>7</v>
      </c>
      <c r="N30" s="22"/>
      <c r="O30" s="141"/>
    </row>
    <row r="31" spans="1:15" ht="22" customHeight="1" thickBot="1" x14ac:dyDescent="0.3">
      <c r="A31" s="142" t="s">
        <v>191</v>
      </c>
      <c r="B31" s="198">
        <v>58</v>
      </c>
      <c r="C31" s="199" t="s">
        <v>77</v>
      </c>
      <c r="D31" s="199" t="s">
        <v>78</v>
      </c>
      <c r="E31" s="143">
        <v>9</v>
      </c>
      <c r="F31" s="146"/>
      <c r="G31" s="145"/>
      <c r="H31" s="147"/>
      <c r="I31" s="142" t="s">
        <v>191</v>
      </c>
      <c r="J31" s="198">
        <v>67</v>
      </c>
      <c r="K31" s="200" t="s">
        <v>137</v>
      </c>
      <c r="L31" s="206" t="s">
        <v>138</v>
      </c>
      <c r="M31" s="143">
        <v>11</v>
      </c>
      <c r="N31" s="146"/>
      <c r="O31" s="145"/>
    </row>
    <row r="32" spans="1:15" ht="20" customHeight="1" thickBot="1" x14ac:dyDescent="0.3">
      <c r="A32" s="148"/>
      <c r="B32" s="148"/>
      <c r="C32" s="148"/>
      <c r="D32" s="148"/>
      <c r="E32" s="148"/>
      <c r="F32" s="148"/>
      <c r="G32" s="149"/>
      <c r="H32" s="29"/>
      <c r="I32" s="148"/>
      <c r="J32" s="148"/>
      <c r="K32" s="148"/>
      <c r="L32" s="148"/>
      <c r="M32" s="148"/>
      <c r="N32" s="148"/>
      <c r="O32" s="148"/>
    </row>
    <row r="33" spans="1:15" ht="20" customHeight="1" thickBot="1" x14ac:dyDescent="0.3">
      <c r="A33" s="136" t="s">
        <v>80</v>
      </c>
      <c r="B33" s="137"/>
      <c r="C33" s="137"/>
      <c r="D33" s="137"/>
      <c r="E33" s="137"/>
      <c r="F33" s="137"/>
      <c r="G33" s="138"/>
      <c r="H33" s="147"/>
      <c r="I33" s="136" t="s">
        <v>139</v>
      </c>
      <c r="J33" s="137"/>
      <c r="K33" s="137"/>
      <c r="L33" s="137"/>
      <c r="M33" s="137"/>
      <c r="N33" s="137"/>
      <c r="O33" s="138"/>
    </row>
    <row r="34" spans="1:15" ht="45" customHeight="1" thickBot="1" x14ac:dyDescent="0.3">
      <c r="A34" s="217" t="s">
        <v>11</v>
      </c>
      <c r="B34" s="218" t="s">
        <v>19</v>
      </c>
      <c r="C34" s="219" t="s">
        <v>3</v>
      </c>
      <c r="D34" s="219" t="s">
        <v>4</v>
      </c>
      <c r="E34" s="310" t="s">
        <v>20</v>
      </c>
      <c r="F34" s="310" t="s">
        <v>21</v>
      </c>
      <c r="G34" s="311" t="s">
        <v>22</v>
      </c>
      <c r="H34" s="312"/>
      <c r="I34" s="313" t="s">
        <v>11</v>
      </c>
      <c r="J34" s="314" t="s">
        <v>19</v>
      </c>
      <c r="K34" s="315" t="s">
        <v>3</v>
      </c>
      <c r="L34" s="315" t="s">
        <v>4</v>
      </c>
      <c r="M34" s="316" t="s">
        <v>20</v>
      </c>
      <c r="N34" s="316" t="s">
        <v>21</v>
      </c>
      <c r="O34" s="317" t="s">
        <v>22</v>
      </c>
    </row>
    <row r="35" spans="1:15" ht="22" customHeight="1" x14ac:dyDescent="0.25">
      <c r="A35" s="56" t="s">
        <v>188</v>
      </c>
      <c r="B35" s="220">
        <v>7</v>
      </c>
      <c r="C35" s="202" t="s">
        <v>81</v>
      </c>
      <c r="D35" s="202" t="s">
        <v>82</v>
      </c>
      <c r="E35" s="318">
        <v>2</v>
      </c>
      <c r="F35" s="319"/>
      <c r="G35" s="320"/>
      <c r="H35" s="312"/>
      <c r="I35" s="321" t="s">
        <v>188</v>
      </c>
      <c r="J35" s="178">
        <v>16</v>
      </c>
      <c r="K35" s="322" t="s">
        <v>140</v>
      </c>
      <c r="L35" s="322" t="s">
        <v>141</v>
      </c>
      <c r="M35" s="323">
        <v>13</v>
      </c>
      <c r="N35" s="324"/>
      <c r="O35" s="325"/>
    </row>
    <row r="36" spans="1:15" ht="21" customHeight="1" x14ac:dyDescent="0.25">
      <c r="A36" s="139" t="s">
        <v>189</v>
      </c>
      <c r="B36" s="6">
        <v>24</v>
      </c>
      <c r="C36" s="89" t="s">
        <v>36</v>
      </c>
      <c r="D36" s="89" t="s">
        <v>83</v>
      </c>
      <c r="E36" s="326">
        <v>10</v>
      </c>
      <c r="F36" s="319">
        <v>24</v>
      </c>
      <c r="G36" s="327"/>
      <c r="H36" s="312"/>
      <c r="I36" s="328" t="s">
        <v>189</v>
      </c>
      <c r="J36" s="178">
        <v>33</v>
      </c>
      <c r="K36" s="329" t="s">
        <v>142</v>
      </c>
      <c r="L36" s="329" t="s">
        <v>143</v>
      </c>
      <c r="M36" s="326">
        <v>8</v>
      </c>
      <c r="N36" s="319">
        <v>26</v>
      </c>
      <c r="O36" s="327"/>
    </row>
    <row r="37" spans="1:15" ht="21" customHeight="1" x14ac:dyDescent="0.25">
      <c r="A37" s="139" t="s">
        <v>190</v>
      </c>
      <c r="B37" s="6">
        <v>41</v>
      </c>
      <c r="C37" s="89" t="s">
        <v>38</v>
      </c>
      <c r="D37" s="89" t="s">
        <v>39</v>
      </c>
      <c r="E37" s="330">
        <v>12</v>
      </c>
      <c r="F37" s="319"/>
      <c r="G37" s="327"/>
      <c r="H37" s="312"/>
      <c r="I37" s="328" t="s">
        <v>190</v>
      </c>
      <c r="J37" s="178">
        <v>50</v>
      </c>
      <c r="K37" s="331" t="s">
        <v>144</v>
      </c>
      <c r="L37" s="331" t="s">
        <v>145</v>
      </c>
      <c r="M37" s="330">
        <v>17</v>
      </c>
      <c r="N37" s="319"/>
      <c r="O37" s="327"/>
    </row>
    <row r="38" spans="1:15" ht="22" customHeight="1" thickBot="1" x14ac:dyDescent="0.3">
      <c r="A38" s="142" t="s">
        <v>191</v>
      </c>
      <c r="B38" s="198">
        <v>59</v>
      </c>
      <c r="C38" s="199" t="s">
        <v>84</v>
      </c>
      <c r="D38" s="199" t="s">
        <v>40</v>
      </c>
      <c r="E38" s="332">
        <v>14</v>
      </c>
      <c r="F38" s="333"/>
      <c r="G38" s="334"/>
      <c r="H38" s="312"/>
      <c r="I38" s="335" t="s">
        <v>191</v>
      </c>
      <c r="J38" s="336">
        <v>68</v>
      </c>
      <c r="K38" s="337" t="s">
        <v>147</v>
      </c>
      <c r="L38" s="338" t="s">
        <v>204</v>
      </c>
      <c r="M38" s="332">
        <v>5</v>
      </c>
      <c r="N38" s="333"/>
      <c r="O38" s="334"/>
    </row>
    <row r="39" spans="1:15" ht="20" customHeight="1" thickBot="1" x14ac:dyDescent="0.3">
      <c r="A39" s="135"/>
      <c r="B39" s="135"/>
      <c r="C39" s="135"/>
      <c r="D39" s="135"/>
      <c r="E39" s="339"/>
      <c r="F39" s="339"/>
      <c r="G39" s="340"/>
      <c r="H39" s="341"/>
      <c r="I39" s="339"/>
      <c r="J39" s="339"/>
      <c r="K39" s="339"/>
      <c r="L39" s="339"/>
      <c r="M39" s="339"/>
      <c r="N39" s="339"/>
      <c r="O39" s="339"/>
    </row>
    <row r="40" spans="1:15" ht="20" customHeight="1" thickBot="1" x14ac:dyDescent="0.3">
      <c r="A40" s="150" t="s">
        <v>85</v>
      </c>
      <c r="B40" s="117"/>
      <c r="C40" s="117"/>
      <c r="D40" s="117"/>
      <c r="E40" s="342"/>
      <c r="F40" s="342"/>
      <c r="G40" s="343"/>
      <c r="H40" s="344"/>
      <c r="I40" s="345" t="s">
        <v>146</v>
      </c>
      <c r="J40" s="342"/>
      <c r="K40" s="342"/>
      <c r="L40" s="342"/>
      <c r="M40" s="342"/>
      <c r="N40" s="342"/>
      <c r="O40" s="343"/>
    </row>
    <row r="41" spans="1:15" ht="44" customHeight="1" thickBot="1" x14ac:dyDescent="0.3">
      <c r="A41" s="172" t="s">
        <v>11</v>
      </c>
      <c r="B41" s="171" t="s">
        <v>19</v>
      </c>
      <c r="C41" s="168" t="s">
        <v>3</v>
      </c>
      <c r="D41" s="168" t="s">
        <v>4</v>
      </c>
      <c r="E41" s="346" t="s">
        <v>34</v>
      </c>
      <c r="F41" s="346" t="s">
        <v>6</v>
      </c>
      <c r="G41" s="347" t="s">
        <v>35</v>
      </c>
      <c r="H41" s="312"/>
      <c r="I41" s="348" t="s">
        <v>11</v>
      </c>
      <c r="J41" s="349" t="s">
        <v>19</v>
      </c>
      <c r="K41" s="346" t="s">
        <v>3</v>
      </c>
      <c r="L41" s="346" t="s">
        <v>4</v>
      </c>
      <c r="M41" s="346" t="s">
        <v>34</v>
      </c>
      <c r="N41" s="346" t="s">
        <v>6</v>
      </c>
      <c r="O41" s="347" t="s">
        <v>35</v>
      </c>
    </row>
    <row r="42" spans="1:15" ht="21" customHeight="1" x14ac:dyDescent="0.25">
      <c r="A42" s="56" t="s">
        <v>188</v>
      </c>
      <c r="B42" s="220">
        <v>8</v>
      </c>
      <c r="C42" s="221" t="s">
        <v>86</v>
      </c>
      <c r="D42" s="221" t="s">
        <v>87</v>
      </c>
      <c r="E42" s="318">
        <v>4</v>
      </c>
      <c r="F42" s="350"/>
      <c r="G42" s="320"/>
      <c r="H42" s="351"/>
      <c r="I42" s="352" t="s">
        <v>188</v>
      </c>
      <c r="J42" s="178">
        <v>17</v>
      </c>
      <c r="K42" s="322" t="s">
        <v>148</v>
      </c>
      <c r="L42" s="322" t="s">
        <v>149</v>
      </c>
      <c r="M42" s="353">
        <v>8</v>
      </c>
      <c r="N42" s="354"/>
      <c r="O42" s="355"/>
    </row>
    <row r="43" spans="1:15" ht="21" customHeight="1" x14ac:dyDescent="0.25">
      <c r="A43" s="139" t="s">
        <v>189</v>
      </c>
      <c r="B43" s="6">
        <v>25</v>
      </c>
      <c r="C43" s="89" t="s">
        <v>88</v>
      </c>
      <c r="D43" s="89" t="s">
        <v>89</v>
      </c>
      <c r="E43" s="326">
        <v>14</v>
      </c>
      <c r="F43" s="319">
        <v>24</v>
      </c>
      <c r="G43" s="327"/>
      <c r="H43" s="351"/>
      <c r="I43" s="328" t="s">
        <v>189</v>
      </c>
      <c r="J43" s="178">
        <v>34</v>
      </c>
      <c r="K43" s="322" t="s">
        <v>30</v>
      </c>
      <c r="L43" s="338" t="s">
        <v>194</v>
      </c>
      <c r="M43" s="326">
        <v>13</v>
      </c>
      <c r="N43" s="319">
        <v>22</v>
      </c>
      <c r="O43" s="356"/>
    </row>
    <row r="44" spans="1:15" ht="21" customHeight="1" x14ac:dyDescent="0.25">
      <c r="A44" s="139" t="s">
        <v>190</v>
      </c>
      <c r="B44" s="6">
        <v>42</v>
      </c>
      <c r="C44" s="89" t="s">
        <v>90</v>
      </c>
      <c r="D44" s="89" t="s">
        <v>91</v>
      </c>
      <c r="E44" s="330">
        <v>14</v>
      </c>
      <c r="F44" s="319"/>
      <c r="G44" s="327"/>
      <c r="H44" s="351"/>
      <c r="I44" s="328" t="s">
        <v>190</v>
      </c>
      <c r="J44" s="178">
        <v>51</v>
      </c>
      <c r="K44" s="322" t="s">
        <v>150</v>
      </c>
      <c r="L44" s="322" t="s">
        <v>151</v>
      </c>
      <c r="M44" s="330">
        <v>4</v>
      </c>
      <c r="N44" s="319"/>
      <c r="O44" s="356"/>
    </row>
    <row r="45" spans="1:15" ht="22" customHeight="1" thickBot="1" x14ac:dyDescent="0.3">
      <c r="A45" s="142" t="s">
        <v>191</v>
      </c>
      <c r="B45" s="198">
        <v>60</v>
      </c>
      <c r="C45" s="199" t="s">
        <v>37</v>
      </c>
      <c r="D45" s="199" t="s">
        <v>92</v>
      </c>
      <c r="E45" s="332">
        <v>6</v>
      </c>
      <c r="F45" s="333"/>
      <c r="G45" s="334"/>
      <c r="H45" s="351"/>
      <c r="I45" s="335" t="s">
        <v>191</v>
      </c>
      <c r="J45" s="178">
        <v>68</v>
      </c>
      <c r="K45" s="322" t="s">
        <v>31</v>
      </c>
      <c r="L45" s="322" t="s">
        <v>152</v>
      </c>
      <c r="M45" s="357">
        <v>10</v>
      </c>
      <c r="N45" s="358"/>
      <c r="O45" s="359"/>
    </row>
    <row r="46" spans="1:15" ht="20" customHeight="1" thickBot="1" x14ac:dyDescent="0.3">
      <c r="A46" s="148"/>
      <c r="B46" s="148"/>
      <c r="C46" s="148"/>
      <c r="D46" s="148"/>
      <c r="E46" s="360"/>
      <c r="F46" s="360"/>
      <c r="G46" s="361"/>
      <c r="H46" s="341"/>
      <c r="I46" s="342"/>
      <c r="J46" s="342"/>
      <c r="K46" s="342"/>
      <c r="L46" s="342"/>
      <c r="M46" s="342"/>
      <c r="N46" s="342"/>
      <c r="O46" s="342"/>
    </row>
    <row r="47" spans="1:15" ht="20" customHeight="1" thickBot="1" x14ac:dyDescent="0.3">
      <c r="A47" s="136" t="s">
        <v>93</v>
      </c>
      <c r="B47" s="137"/>
      <c r="C47" s="137"/>
      <c r="D47" s="137"/>
      <c r="E47" s="362"/>
      <c r="F47" s="362"/>
      <c r="G47" s="363"/>
      <c r="H47" s="312"/>
      <c r="I47" s="364" t="s">
        <v>46</v>
      </c>
      <c r="J47" s="365"/>
      <c r="K47" s="365"/>
      <c r="L47" s="365"/>
      <c r="M47" s="365"/>
      <c r="N47" s="365"/>
      <c r="O47" s="366"/>
    </row>
    <row r="48" spans="1:15" ht="45" customHeight="1" thickBot="1" x14ac:dyDescent="0.3">
      <c r="A48" s="217" t="s">
        <v>11</v>
      </c>
      <c r="B48" s="218" t="s">
        <v>19</v>
      </c>
      <c r="C48" s="219" t="s">
        <v>3</v>
      </c>
      <c r="D48" s="219" t="s">
        <v>4</v>
      </c>
      <c r="E48" s="310" t="s">
        <v>20</v>
      </c>
      <c r="F48" s="310" t="s">
        <v>21</v>
      </c>
      <c r="G48" s="311" t="s">
        <v>22</v>
      </c>
      <c r="H48" s="312"/>
      <c r="I48" s="348" t="s">
        <v>11</v>
      </c>
      <c r="J48" s="349" t="s">
        <v>19</v>
      </c>
      <c r="K48" s="346" t="s">
        <v>3</v>
      </c>
      <c r="L48" s="346" t="s">
        <v>4</v>
      </c>
      <c r="M48" s="367" t="s">
        <v>20</v>
      </c>
      <c r="N48" s="367" t="s">
        <v>21</v>
      </c>
      <c r="O48" s="368" t="s">
        <v>22</v>
      </c>
    </row>
    <row r="49" spans="1:15" ht="21" customHeight="1" x14ac:dyDescent="0.25">
      <c r="A49" s="56" t="s">
        <v>188</v>
      </c>
      <c r="B49" s="220">
        <v>9</v>
      </c>
      <c r="C49" s="221" t="s">
        <v>32</v>
      </c>
      <c r="D49" s="221" t="s">
        <v>94</v>
      </c>
      <c r="E49" s="318">
        <v>3</v>
      </c>
      <c r="F49" s="350"/>
      <c r="G49" s="320"/>
      <c r="H49" s="312"/>
      <c r="I49" s="352" t="s">
        <v>188</v>
      </c>
      <c r="J49" s="178">
        <v>14</v>
      </c>
      <c r="K49" s="322" t="s">
        <v>125</v>
      </c>
      <c r="L49" s="322" t="s">
        <v>126</v>
      </c>
      <c r="M49" s="353">
        <v>7</v>
      </c>
      <c r="N49" s="354"/>
      <c r="O49" s="369"/>
    </row>
    <row r="50" spans="1:15" ht="21" customHeight="1" x14ac:dyDescent="0.25">
      <c r="A50" s="139" t="s">
        <v>189</v>
      </c>
      <c r="B50" s="6">
        <v>26</v>
      </c>
      <c r="C50" s="89" t="s">
        <v>95</v>
      </c>
      <c r="D50" s="89" t="s">
        <v>96</v>
      </c>
      <c r="E50" s="326">
        <v>6</v>
      </c>
      <c r="F50" s="319">
        <v>5</v>
      </c>
      <c r="G50" s="327"/>
      <c r="H50" s="312"/>
      <c r="I50" s="328" t="s">
        <v>189</v>
      </c>
      <c r="J50" s="370">
        <v>31</v>
      </c>
      <c r="K50" s="371"/>
      <c r="L50" s="372"/>
      <c r="M50" s="326" t="s">
        <v>233</v>
      </c>
      <c r="N50" s="319" t="s">
        <v>241</v>
      </c>
      <c r="O50" s="327"/>
    </row>
    <row r="51" spans="1:15" ht="21" customHeight="1" x14ac:dyDescent="0.25">
      <c r="A51" s="139" t="s">
        <v>190</v>
      </c>
      <c r="B51" s="6">
        <v>43</v>
      </c>
      <c r="C51" s="89" t="s">
        <v>97</v>
      </c>
      <c r="D51" s="89" t="s">
        <v>98</v>
      </c>
      <c r="E51" s="330">
        <v>1</v>
      </c>
      <c r="F51" s="319"/>
      <c r="G51" s="327"/>
      <c r="H51" s="312"/>
      <c r="I51" s="328" t="s">
        <v>190</v>
      </c>
      <c r="J51" s="178">
        <v>48</v>
      </c>
      <c r="K51" s="322" t="s">
        <v>127</v>
      </c>
      <c r="L51" s="322" t="s">
        <v>128</v>
      </c>
      <c r="M51" s="330">
        <v>6</v>
      </c>
      <c r="N51" s="319"/>
      <c r="O51" s="327"/>
    </row>
    <row r="52" spans="1:15" ht="22" customHeight="1" thickBot="1" x14ac:dyDescent="0.3">
      <c r="A52" s="142" t="s">
        <v>191</v>
      </c>
      <c r="B52" s="198">
        <v>61</v>
      </c>
      <c r="C52" s="199" t="s">
        <v>99</v>
      </c>
      <c r="D52" s="199" t="s">
        <v>100</v>
      </c>
      <c r="E52" s="332">
        <v>1</v>
      </c>
      <c r="F52" s="333"/>
      <c r="G52" s="334"/>
      <c r="H52" s="312"/>
      <c r="I52" s="335" t="s">
        <v>191</v>
      </c>
      <c r="J52" s="336">
        <v>66</v>
      </c>
      <c r="K52" s="373" t="s">
        <v>129</v>
      </c>
      <c r="L52" s="373" t="s">
        <v>130</v>
      </c>
      <c r="M52" s="332" t="s">
        <v>233</v>
      </c>
      <c r="N52" s="333"/>
      <c r="O52" s="334"/>
    </row>
    <row r="53" spans="1:15" ht="20" customHeight="1" thickBot="1" x14ac:dyDescent="0.3">
      <c r="A53" s="148"/>
      <c r="B53" s="148"/>
      <c r="C53" s="148"/>
      <c r="D53" s="148"/>
      <c r="E53" s="360"/>
      <c r="F53" s="360"/>
      <c r="G53" s="361"/>
      <c r="H53" s="341"/>
      <c r="I53" s="360"/>
      <c r="J53" s="360"/>
      <c r="K53" s="360"/>
      <c r="L53" s="360"/>
      <c r="M53" s="360"/>
      <c r="N53" s="360"/>
      <c r="O53" s="360"/>
    </row>
    <row r="54" spans="1:15" ht="20" customHeight="1" thickBot="1" x14ac:dyDescent="0.3">
      <c r="A54" s="159" t="s">
        <v>14</v>
      </c>
      <c r="B54" s="160"/>
      <c r="C54" s="160"/>
      <c r="D54" s="160"/>
      <c r="E54" s="365"/>
      <c r="F54" s="365"/>
      <c r="G54" s="366"/>
      <c r="H54" s="312"/>
      <c r="I54" s="364" t="s">
        <v>198</v>
      </c>
      <c r="J54" s="365"/>
      <c r="K54" s="365"/>
      <c r="L54" s="365"/>
      <c r="M54" s="365"/>
      <c r="N54" s="365"/>
      <c r="O54" s="366"/>
    </row>
    <row r="55" spans="1:15" ht="45" customHeight="1" thickBot="1" x14ac:dyDescent="0.3">
      <c r="A55" s="172" t="s">
        <v>11</v>
      </c>
      <c r="B55" s="171" t="s">
        <v>19</v>
      </c>
      <c r="C55" s="168" t="s">
        <v>3</v>
      </c>
      <c r="D55" s="168" t="s">
        <v>4</v>
      </c>
      <c r="E55" s="367" t="s">
        <v>20</v>
      </c>
      <c r="F55" s="367" t="s">
        <v>21</v>
      </c>
      <c r="G55" s="368" t="s">
        <v>22</v>
      </c>
      <c r="H55" s="312"/>
      <c r="I55" s="348" t="s">
        <v>11</v>
      </c>
      <c r="J55" s="349" t="s">
        <v>19</v>
      </c>
      <c r="K55" s="346" t="s">
        <v>3</v>
      </c>
      <c r="L55" s="346" t="s">
        <v>4</v>
      </c>
      <c r="M55" s="367" t="s">
        <v>20</v>
      </c>
      <c r="N55" s="367" t="s">
        <v>21</v>
      </c>
      <c r="O55" s="368" t="s">
        <v>22</v>
      </c>
    </row>
    <row r="56" spans="1:15" ht="22" customHeight="1" x14ac:dyDescent="0.25">
      <c r="A56" s="162" t="s">
        <v>188</v>
      </c>
      <c r="B56" s="163">
        <v>20</v>
      </c>
      <c r="C56" s="164" t="s">
        <v>192</v>
      </c>
      <c r="D56" s="164" t="s">
        <v>25</v>
      </c>
      <c r="E56" s="353">
        <v>1</v>
      </c>
      <c r="F56" s="354"/>
      <c r="G56" s="369"/>
      <c r="H56" s="312"/>
      <c r="I56" s="352" t="s">
        <v>188</v>
      </c>
      <c r="J56" s="178">
        <v>19</v>
      </c>
      <c r="K56" s="322" t="s">
        <v>162</v>
      </c>
      <c r="L56" s="322" t="s">
        <v>163</v>
      </c>
      <c r="M56" s="353" t="s">
        <v>233</v>
      </c>
      <c r="N56" s="354"/>
      <c r="O56" s="369"/>
    </row>
    <row r="57" spans="1:15" ht="21" customHeight="1" x14ac:dyDescent="0.25">
      <c r="A57" s="139" t="s">
        <v>189</v>
      </c>
      <c r="B57" s="6">
        <v>22</v>
      </c>
      <c r="C57" s="89" t="s">
        <v>26</v>
      </c>
      <c r="D57" s="89" t="s">
        <v>27</v>
      </c>
      <c r="E57" s="326">
        <v>4</v>
      </c>
      <c r="F57" s="319">
        <v>9</v>
      </c>
      <c r="G57" s="327"/>
      <c r="H57" s="312"/>
      <c r="I57" s="328" t="s">
        <v>189</v>
      </c>
      <c r="J57" s="178">
        <v>36</v>
      </c>
      <c r="K57" s="322" t="s">
        <v>164</v>
      </c>
      <c r="L57" s="322" t="s">
        <v>186</v>
      </c>
      <c r="M57" s="326">
        <v>7</v>
      </c>
      <c r="N57" s="319">
        <v>29</v>
      </c>
      <c r="O57" s="327"/>
    </row>
    <row r="58" spans="1:15" ht="21" customHeight="1" x14ac:dyDescent="0.25">
      <c r="A58" s="139" t="s">
        <v>190</v>
      </c>
      <c r="B58" s="101">
        <v>54</v>
      </c>
      <c r="C58" s="89" t="s">
        <v>62</v>
      </c>
      <c r="D58" s="89" t="s">
        <v>63</v>
      </c>
      <c r="E58" s="330">
        <v>16</v>
      </c>
      <c r="F58" s="319"/>
      <c r="G58" s="327"/>
      <c r="H58" s="312"/>
      <c r="I58" s="328" t="s">
        <v>190</v>
      </c>
      <c r="J58" s="178">
        <v>52</v>
      </c>
      <c r="K58" s="322" t="s">
        <v>165</v>
      </c>
      <c r="L58" s="322" t="s">
        <v>166</v>
      </c>
      <c r="M58" s="330">
        <v>10</v>
      </c>
      <c r="N58" s="319"/>
      <c r="O58" s="327"/>
    </row>
    <row r="59" spans="1:15" ht="22" customHeight="1" thickBot="1" x14ac:dyDescent="0.3">
      <c r="A59" s="142" t="s">
        <v>191</v>
      </c>
      <c r="B59" s="244">
        <v>55</v>
      </c>
      <c r="C59" s="99" t="s">
        <v>60</v>
      </c>
      <c r="D59" s="99" t="s">
        <v>61</v>
      </c>
      <c r="E59" s="332">
        <v>4</v>
      </c>
      <c r="F59" s="333"/>
      <c r="G59" s="334"/>
      <c r="H59" s="312"/>
      <c r="I59" s="335" t="s">
        <v>191</v>
      </c>
      <c r="J59" s="336">
        <v>70</v>
      </c>
      <c r="K59" s="337" t="s">
        <v>44</v>
      </c>
      <c r="L59" s="337" t="s">
        <v>167</v>
      </c>
      <c r="M59" s="332">
        <v>12</v>
      </c>
      <c r="N59" s="333"/>
      <c r="O59" s="334"/>
    </row>
    <row r="60" spans="1:15" ht="20" customHeight="1" thickBot="1" x14ac:dyDescent="0.3">
      <c r="A60" s="148"/>
      <c r="B60" s="148"/>
      <c r="C60" s="148"/>
      <c r="D60" s="148"/>
      <c r="E60" s="360"/>
      <c r="F60" s="360"/>
      <c r="G60" s="360"/>
      <c r="H60" s="374"/>
      <c r="I60" s="360"/>
      <c r="J60" s="360"/>
      <c r="K60" s="360"/>
      <c r="L60" s="361"/>
      <c r="M60" s="375"/>
      <c r="N60" s="375"/>
      <c r="O60" s="375"/>
    </row>
    <row r="61" spans="1:15" ht="20" customHeight="1" thickBot="1" x14ac:dyDescent="0.3">
      <c r="A61" s="159" t="s">
        <v>41</v>
      </c>
      <c r="B61" s="160"/>
      <c r="C61" s="160"/>
      <c r="D61" s="160"/>
      <c r="E61" s="365"/>
      <c r="F61" s="365"/>
      <c r="G61" s="366"/>
      <c r="H61" s="312"/>
      <c r="I61" s="376"/>
      <c r="J61" s="376"/>
      <c r="K61" s="376"/>
      <c r="L61" s="376"/>
      <c r="M61" s="376"/>
      <c r="N61" s="376"/>
      <c r="O61" s="376"/>
    </row>
    <row r="62" spans="1:15" ht="45" customHeight="1" thickBot="1" x14ac:dyDescent="0.3">
      <c r="A62" s="172" t="s">
        <v>11</v>
      </c>
      <c r="B62" s="171" t="s">
        <v>19</v>
      </c>
      <c r="C62" s="168" t="s">
        <v>3</v>
      </c>
      <c r="D62" s="168" t="s">
        <v>4</v>
      </c>
      <c r="E62" s="367" t="s">
        <v>20</v>
      </c>
      <c r="F62" s="367" t="s">
        <v>21</v>
      </c>
      <c r="G62" s="368" t="s">
        <v>22</v>
      </c>
      <c r="H62" s="312"/>
      <c r="I62" s="377"/>
      <c r="J62" s="377"/>
      <c r="K62" s="377"/>
      <c r="L62" s="377"/>
      <c r="M62" s="378"/>
      <c r="N62" s="378"/>
      <c r="O62" s="378"/>
    </row>
    <row r="63" spans="1:15" ht="22" customHeight="1" x14ac:dyDescent="0.25">
      <c r="A63" s="162" t="s">
        <v>188</v>
      </c>
      <c r="B63" s="163">
        <v>18</v>
      </c>
      <c r="C63" s="164" t="s">
        <v>153</v>
      </c>
      <c r="D63" s="164" t="s">
        <v>193</v>
      </c>
      <c r="E63" s="353">
        <v>5</v>
      </c>
      <c r="F63" s="354"/>
      <c r="G63" s="369"/>
      <c r="H63" s="312"/>
      <c r="I63" s="376"/>
      <c r="J63" s="376"/>
      <c r="K63" s="376"/>
      <c r="L63" s="376"/>
      <c r="M63" s="378"/>
      <c r="N63" s="379"/>
      <c r="O63" s="379"/>
    </row>
    <row r="64" spans="1:15" ht="21" customHeight="1" x14ac:dyDescent="0.25">
      <c r="A64" s="139" t="s">
        <v>189</v>
      </c>
      <c r="B64" s="6">
        <v>35</v>
      </c>
      <c r="C64" s="89" t="s">
        <v>155</v>
      </c>
      <c r="D64" s="89" t="s">
        <v>156</v>
      </c>
      <c r="E64" s="326">
        <v>5</v>
      </c>
      <c r="F64" s="319">
        <v>23</v>
      </c>
      <c r="G64" s="327"/>
      <c r="H64" s="312"/>
      <c r="I64" s="376"/>
      <c r="J64" s="376"/>
      <c r="K64" s="376"/>
      <c r="L64" s="376"/>
      <c r="M64" s="379"/>
      <c r="N64" s="379"/>
      <c r="O64" s="379"/>
    </row>
    <row r="65" spans="1:15" ht="22" customHeight="1" x14ac:dyDescent="0.25">
      <c r="A65" s="139" t="s">
        <v>190</v>
      </c>
      <c r="B65" s="6">
        <v>53</v>
      </c>
      <c r="C65" s="89" t="s">
        <v>157</v>
      </c>
      <c r="D65" s="89" t="s">
        <v>158</v>
      </c>
      <c r="E65" s="330">
        <v>13</v>
      </c>
      <c r="F65" s="319"/>
      <c r="G65" s="327"/>
      <c r="H65" s="312"/>
      <c r="I65" s="376"/>
      <c r="J65" s="376"/>
      <c r="K65" s="376"/>
      <c r="L65" s="376"/>
      <c r="M65" s="380"/>
      <c r="N65" s="379"/>
      <c r="O65" s="379"/>
    </row>
    <row r="66" spans="1:15" ht="23" customHeight="1" thickBot="1" x14ac:dyDescent="0.3">
      <c r="A66" s="142" t="s">
        <v>191</v>
      </c>
      <c r="B66" s="198">
        <v>69</v>
      </c>
      <c r="C66" s="199" t="s">
        <v>159</v>
      </c>
      <c r="D66" s="199" t="s">
        <v>160</v>
      </c>
      <c r="E66" s="332">
        <v>13</v>
      </c>
      <c r="F66" s="333"/>
      <c r="G66" s="334"/>
      <c r="H66" s="312"/>
      <c r="I66" s="376"/>
      <c r="J66" s="376"/>
      <c r="K66" s="376"/>
      <c r="L66" s="376"/>
      <c r="M66" s="380"/>
      <c r="N66" s="379"/>
      <c r="O66" s="379"/>
    </row>
    <row r="67" spans="1:15" ht="20" customHeight="1" x14ac:dyDescent="0.25">
      <c r="A67" s="148"/>
      <c r="B67" s="148"/>
      <c r="C67" s="148"/>
      <c r="D67" s="148"/>
      <c r="E67" s="360"/>
      <c r="F67" s="360"/>
      <c r="G67" s="360"/>
      <c r="H67" s="381"/>
      <c r="I67" s="360"/>
      <c r="J67" s="360"/>
      <c r="K67" s="360"/>
      <c r="L67" s="360"/>
      <c r="M67" s="360"/>
      <c r="N67" s="360"/>
      <c r="O67" s="360"/>
    </row>
    <row r="68" spans="1:15" s="120" customFormat="1" ht="13.5" customHeight="1" x14ac:dyDescent="0.2">
      <c r="A68" s="119"/>
      <c r="B68" s="119"/>
      <c r="C68" s="119"/>
      <c r="D68" s="119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</row>
    <row r="69" spans="1:15" ht="13.5" customHeight="1" x14ac:dyDescent="0.2">
      <c r="A69" s="118"/>
      <c r="B69" s="118"/>
      <c r="C69" s="118"/>
      <c r="D69" s="118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</row>
    <row r="70" spans="1:15" ht="13.5" customHeight="1" x14ac:dyDescent="0.2">
      <c r="A70" s="16"/>
      <c r="B70" s="16"/>
      <c r="C70" s="16"/>
      <c r="D70" s="16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</row>
    <row r="71" spans="1:15" ht="13.5" customHeight="1" x14ac:dyDescent="0.2">
      <c r="A71" s="16"/>
      <c r="B71" s="16"/>
      <c r="C71" s="16"/>
      <c r="D71" s="16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</row>
    <row r="72" spans="1:15" ht="13.5" customHeight="1" x14ac:dyDescent="0.2">
      <c r="A72" s="16"/>
      <c r="B72" s="16"/>
      <c r="C72" s="16"/>
      <c r="D72" s="16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</row>
    <row r="73" spans="1:15" ht="13.5" customHeight="1" x14ac:dyDescent="0.2">
      <c r="A73" s="16"/>
      <c r="B73" s="16"/>
      <c r="C73" s="16"/>
      <c r="D73" s="16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</row>
    <row r="74" spans="1:15" ht="13.5" customHeight="1" x14ac:dyDescent="0.2">
      <c r="A74" s="16"/>
      <c r="B74" s="16"/>
      <c r="C74" s="16"/>
      <c r="D74" s="16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</row>
    <row r="75" spans="1:15" ht="13.5" customHeight="1" x14ac:dyDescent="0.2">
      <c r="A75" s="16"/>
      <c r="B75" s="16"/>
      <c r="C75" s="16"/>
      <c r="D75" s="16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</row>
    <row r="76" spans="1:15" ht="13.5" customHeight="1" x14ac:dyDescent="0.2">
      <c r="A76" s="16"/>
      <c r="B76" s="16"/>
      <c r="C76" s="16"/>
      <c r="D76" s="16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</row>
    <row r="77" spans="1:15" ht="13.5" customHeight="1" x14ac:dyDescent="0.2">
      <c r="A77" s="16"/>
      <c r="B77" s="16"/>
      <c r="C77" s="16"/>
      <c r="D77" s="16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</row>
    <row r="78" spans="1:15" ht="13.5" customHeight="1" x14ac:dyDescent="0.2">
      <c r="A78" s="16"/>
      <c r="B78" s="16"/>
      <c r="C78" s="16"/>
      <c r="D78" s="16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</row>
    <row r="79" spans="1:15" ht="13.5" customHeight="1" x14ac:dyDescent="0.2">
      <c r="A79" s="16"/>
      <c r="B79" s="16"/>
      <c r="C79" s="16"/>
      <c r="D79" s="16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</row>
    <row r="80" spans="1:15" ht="13.5" customHeight="1" x14ac:dyDescent="0.2">
      <c r="A80" s="16"/>
      <c r="B80" s="16"/>
      <c r="C80" s="16"/>
      <c r="D80" s="16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</row>
    <row r="81" spans="1:15" ht="13.5" customHeight="1" x14ac:dyDescent="0.2">
      <c r="A81" s="16"/>
      <c r="B81" s="16"/>
      <c r="C81" s="16"/>
      <c r="D81" s="16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ht="13.5" customHeight="1" x14ac:dyDescent="0.2">
      <c r="A82" s="16"/>
      <c r="B82" s="16"/>
      <c r="C82" s="16"/>
      <c r="D82" s="16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</row>
  </sheetData>
  <mergeCells count="1">
    <mergeCell ref="C3:O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1ED2-E422-A44F-8ED5-5C463B9098F8}">
  <dimension ref="A1:E25"/>
  <sheetViews>
    <sheetView topLeftCell="A4" zoomScale="114" workbookViewId="0">
      <selection activeCell="E13" sqref="E13"/>
    </sheetView>
  </sheetViews>
  <sheetFormatPr baseColWidth="10" defaultRowHeight="15" x14ac:dyDescent="0.2"/>
  <cols>
    <col min="2" max="2" width="24.1640625" customWidth="1"/>
    <col min="3" max="3" width="15.33203125" customWidth="1"/>
    <col min="4" max="4" width="14.5" customWidth="1"/>
  </cols>
  <sheetData>
    <row r="1" spans="1:4" ht="16" thickBot="1" x14ac:dyDescent="0.25">
      <c r="A1" s="153"/>
    </row>
    <row r="2" spans="1:4" ht="29" customHeight="1" thickBot="1" x14ac:dyDescent="0.25">
      <c r="B2" s="157" t="s">
        <v>196</v>
      </c>
      <c r="C2" s="157" t="s">
        <v>199</v>
      </c>
      <c r="D2" s="154" t="s">
        <v>35</v>
      </c>
    </row>
    <row r="3" spans="1:4" ht="30" customHeight="1" x14ac:dyDescent="0.25">
      <c r="B3" s="155" t="s">
        <v>93</v>
      </c>
      <c r="C3" s="386">
        <f>+ResultsTeam!F50</f>
        <v>5</v>
      </c>
      <c r="D3" s="387">
        <v>1</v>
      </c>
    </row>
    <row r="4" spans="1:4" ht="30" customHeight="1" x14ac:dyDescent="0.25">
      <c r="B4" s="156" t="s">
        <v>14</v>
      </c>
      <c r="C4" s="372">
        <f>+ResultsTeam!F57</f>
        <v>9</v>
      </c>
      <c r="D4" s="388">
        <v>2</v>
      </c>
    </row>
    <row r="5" spans="1:4" ht="30" customHeight="1" x14ac:dyDescent="0.25">
      <c r="B5" s="156" t="s">
        <v>109</v>
      </c>
      <c r="C5" s="372">
        <f>+ResultsTeam!N22</f>
        <v>15</v>
      </c>
      <c r="D5" s="388">
        <v>3</v>
      </c>
    </row>
    <row r="6" spans="1:4" ht="30" customHeight="1" x14ac:dyDescent="0.25">
      <c r="B6" s="156" t="s">
        <v>178</v>
      </c>
      <c r="C6" s="372">
        <f>+ResultsTeam!F8</f>
        <v>17</v>
      </c>
      <c r="D6" s="388">
        <v>4</v>
      </c>
    </row>
    <row r="7" spans="1:4" ht="30" customHeight="1" x14ac:dyDescent="0.25">
      <c r="B7" s="156" t="s">
        <v>118</v>
      </c>
      <c r="C7" s="372">
        <f>+ResultsTeam!F15</f>
        <v>19</v>
      </c>
      <c r="D7" s="388">
        <v>5</v>
      </c>
    </row>
    <row r="8" spans="1:4" ht="30" customHeight="1" x14ac:dyDescent="0.25">
      <c r="B8" s="156" t="s">
        <v>69</v>
      </c>
      <c r="C8" s="372">
        <f>+ResultsTeam!N8</f>
        <v>20</v>
      </c>
      <c r="D8" s="388">
        <v>6</v>
      </c>
    </row>
    <row r="9" spans="1:4" ht="30" customHeight="1" x14ac:dyDescent="0.25">
      <c r="B9" s="156" t="s">
        <v>146</v>
      </c>
      <c r="C9" s="372">
        <f>+ResultsTeam!N43</f>
        <v>22</v>
      </c>
      <c r="D9" s="388">
        <v>7</v>
      </c>
    </row>
    <row r="10" spans="1:4" ht="30" customHeight="1" x14ac:dyDescent="0.25">
      <c r="B10" s="156" t="s">
        <v>41</v>
      </c>
      <c r="C10" s="372">
        <f>+ResultsTeam!F64</f>
        <v>23</v>
      </c>
      <c r="D10" s="388">
        <v>8</v>
      </c>
    </row>
    <row r="11" spans="1:4" ht="30" customHeight="1" x14ac:dyDescent="0.25">
      <c r="B11" s="156" t="s">
        <v>45</v>
      </c>
      <c r="C11" s="372">
        <f>+ResultsTeam!F22</f>
        <v>24</v>
      </c>
      <c r="D11" s="388">
        <v>9</v>
      </c>
    </row>
    <row r="12" spans="1:4" ht="30" customHeight="1" x14ac:dyDescent="0.25">
      <c r="B12" s="156" t="s">
        <v>80</v>
      </c>
      <c r="C12" s="372">
        <f>+ResultsTeam!F36</f>
        <v>24</v>
      </c>
      <c r="D12" s="388">
        <v>10</v>
      </c>
    </row>
    <row r="13" spans="1:4" ht="30" customHeight="1" x14ac:dyDescent="0.25">
      <c r="B13" s="156" t="s">
        <v>85</v>
      </c>
      <c r="C13" s="372">
        <f>+ResultsTeam!F43</f>
        <v>24</v>
      </c>
      <c r="D13" s="388">
        <v>11</v>
      </c>
    </row>
    <row r="14" spans="1:4" ht="30" customHeight="1" x14ac:dyDescent="0.25">
      <c r="B14" s="156" t="s">
        <v>79</v>
      </c>
      <c r="C14" s="372">
        <f>+ResultsTeam!F29</f>
        <v>26</v>
      </c>
      <c r="D14" s="388">
        <v>12</v>
      </c>
    </row>
    <row r="15" spans="1:4" ht="30" customHeight="1" x14ac:dyDescent="0.25">
      <c r="B15" s="156" t="s">
        <v>139</v>
      </c>
      <c r="C15" s="372">
        <f>+ResultsTeam!N36</f>
        <v>26</v>
      </c>
      <c r="D15" s="388">
        <v>13</v>
      </c>
    </row>
    <row r="16" spans="1:4" ht="30" customHeight="1" x14ac:dyDescent="0.25">
      <c r="B16" s="156" t="s">
        <v>131</v>
      </c>
      <c r="C16" s="372">
        <f>+ResultsTeam!N29</f>
        <v>27</v>
      </c>
      <c r="D16" s="388">
        <v>14</v>
      </c>
    </row>
    <row r="17" spans="2:5" ht="30" customHeight="1" x14ac:dyDescent="0.25">
      <c r="B17" s="156" t="s">
        <v>198</v>
      </c>
      <c r="C17" s="372">
        <f>+ResultsTeam!N57</f>
        <v>29</v>
      </c>
      <c r="D17" s="388">
        <v>15</v>
      </c>
    </row>
    <row r="18" spans="2:5" ht="30" customHeight="1" x14ac:dyDescent="0.25">
      <c r="B18" s="156" t="s">
        <v>101</v>
      </c>
      <c r="C18" s="372">
        <f>+ResultsTeam!N15</f>
        <v>30</v>
      </c>
      <c r="D18" s="388">
        <v>16</v>
      </c>
    </row>
    <row r="19" spans="2:5" ht="30" customHeight="1" thickBot="1" x14ac:dyDescent="0.3">
      <c r="B19" s="158" t="s">
        <v>242</v>
      </c>
      <c r="C19" s="392" t="str">
        <f>+ResultsTeam!N50</f>
        <v>E</v>
      </c>
      <c r="D19" s="392" t="s">
        <v>241</v>
      </c>
    </row>
    <row r="20" spans="2:5" ht="23" customHeight="1" x14ac:dyDescent="0.2"/>
    <row r="25" spans="2:5" x14ac:dyDescent="0.2">
      <c r="E25" s="391"/>
    </row>
  </sheetData>
  <sortState ref="B3:D19">
    <sortCondition ref="C3:C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Individual</vt:lpstr>
      <vt:lpstr>ResultsTeam</vt:lpstr>
      <vt:lpstr>Placings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2020-09-28T20:09:07Z</dcterms:created>
  <dcterms:modified xsi:type="dcterms:W3CDTF">2020-10-04T19:26:42Z</dcterms:modified>
</cp:coreProperties>
</file>